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79206\Desktop\ДОКУМЕНТЫ\Изменения бюджета\2020\сентябрь\"/>
    </mc:Choice>
  </mc:AlternateContent>
  <bookViews>
    <workbookView xWindow="-120" yWindow="-120" windowWidth="20730" windowHeight="11160" tabRatio="602"/>
  </bookViews>
  <sheets>
    <sheet name="Приложение №6" sheetId="9" r:id="rId1"/>
  </sheets>
  <definedNames>
    <definedName name="_Date_">#REF!</definedName>
    <definedName name="_Otchet_Period_Source__AT_ObjectName">#REF!</definedName>
    <definedName name="_Period_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9" l="1"/>
  <c r="F51" i="9"/>
  <c r="F107" i="9" l="1"/>
  <c r="G72" i="9" l="1"/>
  <c r="H72" i="9"/>
  <c r="G73" i="9"/>
  <c r="H73" i="9"/>
  <c r="G111" i="9"/>
  <c r="H111" i="9"/>
  <c r="G112" i="9"/>
  <c r="H112" i="9"/>
  <c r="F111" i="9"/>
  <c r="F112" i="9"/>
  <c r="G21" i="9" l="1"/>
  <c r="G41" i="9" l="1"/>
  <c r="H41" i="9"/>
  <c r="G123" i="9" l="1"/>
  <c r="H123" i="9"/>
  <c r="G124" i="9"/>
  <c r="H124" i="9"/>
  <c r="G125" i="9"/>
  <c r="H125" i="9"/>
  <c r="G128" i="9"/>
  <c r="H128" i="9"/>
  <c r="G127" i="9"/>
  <c r="G122" i="9" s="1"/>
  <c r="H127" i="9"/>
  <c r="H122" i="9" s="1"/>
  <c r="F128" i="9"/>
  <c r="F127" i="9"/>
  <c r="F122" i="9" s="1"/>
  <c r="F125" i="9"/>
  <c r="F124" i="9"/>
  <c r="G118" i="9"/>
  <c r="H118" i="9"/>
  <c r="G119" i="9"/>
  <c r="H119" i="9"/>
  <c r="G120" i="9"/>
  <c r="H120" i="9"/>
  <c r="F118" i="9"/>
  <c r="F119" i="9"/>
  <c r="F120" i="9"/>
  <c r="G114" i="9"/>
  <c r="H114" i="9"/>
  <c r="G115" i="9"/>
  <c r="H115" i="9"/>
  <c r="G116" i="9"/>
  <c r="H116" i="9"/>
  <c r="F114" i="9"/>
  <c r="F115" i="9"/>
  <c r="F116" i="9"/>
  <c r="G104" i="9"/>
  <c r="H104" i="9"/>
  <c r="G105" i="9"/>
  <c r="H105" i="9"/>
  <c r="F105" i="9"/>
  <c r="F104" i="9"/>
  <c r="F91" i="9" s="1"/>
  <c r="F98" i="9"/>
  <c r="F99" i="9"/>
  <c r="G101" i="9"/>
  <c r="H101" i="9"/>
  <c r="G102" i="9"/>
  <c r="H102" i="9"/>
  <c r="F102" i="9"/>
  <c r="F101" i="9"/>
  <c r="G95" i="9"/>
  <c r="H95" i="9"/>
  <c r="G96" i="9"/>
  <c r="H96" i="9"/>
  <c r="F95" i="9"/>
  <c r="F96" i="9"/>
  <c r="G88" i="9"/>
  <c r="G87" i="9" s="1"/>
  <c r="H88" i="9"/>
  <c r="H87" i="9" s="1"/>
  <c r="G89" i="9"/>
  <c r="H89" i="9"/>
  <c r="F89" i="9"/>
  <c r="F88" i="9"/>
  <c r="F87" i="9"/>
  <c r="G84" i="9"/>
  <c r="H84" i="9"/>
  <c r="G85" i="9"/>
  <c r="H85" i="9"/>
  <c r="G80" i="9"/>
  <c r="H80" i="9"/>
  <c r="F85" i="9"/>
  <c r="F84" i="9"/>
  <c r="F80" i="9" s="1"/>
  <c r="G75" i="9"/>
  <c r="H75" i="9"/>
  <c r="G76" i="9"/>
  <c r="H76" i="9"/>
  <c r="G77" i="9"/>
  <c r="H77" i="9"/>
  <c r="F77" i="9"/>
  <c r="F76" i="9"/>
  <c r="F75" i="9"/>
  <c r="G69" i="9"/>
  <c r="G68" i="9" s="1"/>
  <c r="G67" i="9" s="1"/>
  <c r="H69" i="9"/>
  <c r="H68" i="9" s="1"/>
  <c r="H67" i="9" s="1"/>
  <c r="G70" i="9"/>
  <c r="H70" i="9"/>
  <c r="F73" i="9"/>
  <c r="F72" i="9"/>
  <c r="F70" i="9"/>
  <c r="F69" i="9"/>
  <c r="F65" i="9"/>
  <c r="F64" i="9"/>
  <c r="F61" i="9"/>
  <c r="F62" i="9"/>
  <c r="G56" i="9"/>
  <c r="H56" i="9"/>
  <c r="G58" i="9"/>
  <c r="H58" i="9"/>
  <c r="G55" i="9"/>
  <c r="G54" i="9" s="1"/>
  <c r="G53" i="9" s="1"/>
  <c r="F56" i="9"/>
  <c r="F58" i="9"/>
  <c r="G46" i="9"/>
  <c r="H46" i="9"/>
  <c r="G47" i="9"/>
  <c r="H47" i="9"/>
  <c r="G48" i="9"/>
  <c r="H48" i="9"/>
  <c r="F48" i="9"/>
  <c r="F47" i="9"/>
  <c r="F46" i="9"/>
  <c r="G43" i="9"/>
  <c r="H43" i="9"/>
  <c r="G44" i="9"/>
  <c r="H44" i="9"/>
  <c r="F44" i="9"/>
  <c r="F43" i="9"/>
  <c r="F41" i="9"/>
  <c r="G40" i="9"/>
  <c r="H40" i="9"/>
  <c r="F40" i="9"/>
  <c r="F36" i="9" s="1"/>
  <c r="G37" i="9"/>
  <c r="G36" i="9" s="1"/>
  <c r="H37" i="9"/>
  <c r="H36" i="9" s="1"/>
  <c r="G38" i="9"/>
  <c r="H38" i="9"/>
  <c r="F37" i="9"/>
  <c r="F38" i="9"/>
  <c r="G28" i="9"/>
  <c r="H28" i="9"/>
  <c r="F28" i="9"/>
  <c r="G29" i="9"/>
  <c r="H29" i="9"/>
  <c r="F29" i="9"/>
  <c r="G30" i="9"/>
  <c r="H30" i="9"/>
  <c r="F30" i="9"/>
  <c r="G25" i="9"/>
  <c r="H25" i="9"/>
  <c r="G26" i="9"/>
  <c r="H26" i="9"/>
  <c r="F26" i="9"/>
  <c r="F25" i="9"/>
  <c r="G23" i="9"/>
  <c r="G20" i="9" s="1"/>
  <c r="G16" i="9" s="1"/>
  <c r="G15" i="9" s="1"/>
  <c r="H23" i="9"/>
  <c r="F23" i="9"/>
  <c r="H21" i="9"/>
  <c r="F21" i="9"/>
  <c r="G17" i="9"/>
  <c r="H17" i="9"/>
  <c r="G18" i="9"/>
  <c r="H18" i="9"/>
  <c r="F18" i="9"/>
  <c r="F17" i="9"/>
  <c r="F68" i="9" l="1"/>
  <c r="F67" i="9"/>
  <c r="F20" i="9"/>
  <c r="F16" i="9" s="1"/>
  <c r="F15" i="9" s="1"/>
  <c r="H91" i="9"/>
  <c r="H20" i="9"/>
  <c r="H16" i="9" s="1"/>
  <c r="H15" i="9" s="1"/>
  <c r="H14" i="9" s="1"/>
  <c r="H135" i="9" s="1"/>
  <c r="H55" i="9"/>
  <c r="H54" i="9" s="1"/>
  <c r="H53" i="9" s="1"/>
  <c r="G91" i="9"/>
  <c r="G79" i="9" s="1"/>
  <c r="G14" i="9" s="1"/>
  <c r="G135" i="9" s="1"/>
  <c r="F123" i="9"/>
  <c r="F79" i="9"/>
  <c r="F55" i="9"/>
  <c r="F54" i="9" s="1"/>
  <c r="F53" i="9" s="1"/>
  <c r="F60" i="9"/>
  <c r="H79" i="9"/>
  <c r="F14" i="9" l="1"/>
  <c r="F135" i="9" s="1"/>
</calcChain>
</file>

<file path=xl/sharedStrings.xml><?xml version="1.0" encoding="utf-8"?>
<sst xmlns="http://schemas.openxmlformats.org/spreadsheetml/2006/main" count="464" uniqueCount="150">
  <si>
    <t>Документ, учреждение</t>
  </si>
  <si>
    <t>000</t>
  </si>
  <si>
    <t>Мобилизационная и вневойсковая подготовка</t>
  </si>
  <si>
    <t>Жилищное хозяйство</t>
  </si>
  <si>
    <t>Благоустройство</t>
  </si>
  <si>
    <t>Всего расходов: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</si>
  <si>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</si>
  <si>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</si>
  <si>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Культура, кинематография и средства массовой информации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</si>
  <si>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</si>
  <si>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</si>
  <si>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</si>
  <si>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Другие общегосударственные вопросы</t>
  </si>
  <si>
    <t>Жилищно-коммунальное хозяйство</t>
  </si>
  <si>
    <t xml:space="preserve">сельского Совета народных депутатов </t>
  </si>
  <si>
    <t>100</t>
  </si>
  <si>
    <t>120</t>
  </si>
  <si>
    <t>200</t>
  </si>
  <si>
    <t>240</t>
  </si>
  <si>
    <t>800</t>
  </si>
  <si>
    <t>Резервные средства</t>
  </si>
  <si>
    <t>870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</si>
  <si>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</si>
  <si>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</si>
  <si>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</si>
  <si>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</si>
  <si>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</si>
  <si>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</si>
  <si>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</si>
  <si>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</si>
  <si>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</si>
  <si>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Другие вопросы в области национальной экономики</t>
  </si>
  <si>
    <t>Межбюджетные трансферты</t>
  </si>
  <si>
    <t>500</t>
  </si>
  <si>
    <t>НАЦИОНАЛЬНАЯ ОБОРОНА</t>
  </si>
  <si>
    <t>Обеспечение деятельности финансовых, налоговых и таможных органов и органов финансового(финансово-бюджетного)надзора</t>
  </si>
  <si>
    <t>Массовый спорт</t>
  </si>
  <si>
    <t>НАЦИОНАЛЬНАЯ ЭКОНОМИКА</t>
  </si>
  <si>
    <t>Иные межбюджетные трансферты</t>
  </si>
  <si>
    <t>540</t>
  </si>
  <si>
    <t xml:space="preserve"> Иные межбюджетные трансферты</t>
  </si>
  <si>
    <t>Дорожное хозяйство (дорожные фонды)</t>
  </si>
  <si>
    <t>ЦСР</t>
  </si>
  <si>
    <t>ВР</t>
  </si>
  <si>
    <t>0000000000</t>
  </si>
  <si>
    <t>РЗ,ПР</t>
  </si>
  <si>
    <t>Вед.</t>
  </si>
  <si>
    <t>0100</t>
  </si>
  <si>
    <t>0104</t>
  </si>
  <si>
    <t>0106</t>
  </si>
  <si>
    <t>0111</t>
  </si>
  <si>
    <t>0113</t>
  </si>
  <si>
    <t>0203</t>
  </si>
  <si>
    <t>0300</t>
  </si>
  <si>
    <t>0310</t>
  </si>
  <si>
    <t>0400</t>
  </si>
  <si>
    <t>0409</t>
  </si>
  <si>
    <t>0412</t>
  </si>
  <si>
    <t>0500</t>
  </si>
  <si>
    <t>0501</t>
  </si>
  <si>
    <t>0503</t>
  </si>
  <si>
    <t>0800</t>
  </si>
  <si>
    <t>0801</t>
  </si>
  <si>
    <t>1000</t>
  </si>
  <si>
    <t>1001</t>
  </si>
  <si>
    <t>1100</t>
  </si>
  <si>
    <t>1102</t>
  </si>
  <si>
    <t>Глинищевская сельская администрация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</si>
  <si>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</si>
  <si>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</si>
  <si>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</si>
  <si>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</si>
  <si>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  муниципальной собственности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</si>
  <si>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</si>
  <si>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</si>
  <si>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Мобилизационная подготовка экономики</t>
  </si>
  <si>
    <t>Мероприятия в сфере пожарной безопасности</t>
  </si>
  <si>
    <t>Мероприятия по землеустройству  и землепользованию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</si>
  <si>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</si>
  <si>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в сфере жилищного хозяйства</t>
  </si>
  <si>
    <t>Организация и обеспечение освещения улиц</t>
  </si>
  <si>
    <t xml:space="preserve">Озеленение территорий 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</si>
  <si>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</si>
  <si>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</si>
  <si>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</si>
  <si>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</si>
  <si>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</si>
  <si>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 в сфере  дорожного хозяйства                                                                                                                                                                                    </t>
  </si>
  <si>
    <t>Испонение  исковых требований на основании вступивших в законную силу судебных актов,обязательств бюджета</t>
  </si>
  <si>
    <t>853</t>
  </si>
  <si>
    <t>Уплата налогов, сборов и иных платежей</t>
  </si>
  <si>
    <t>850</t>
  </si>
  <si>
    <t>852</t>
  </si>
  <si>
    <t>Уплата прочих налогов, сборов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</si>
  <si>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</si>
  <si>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0100180040</t>
  </si>
  <si>
    <t>0100180070</t>
  </si>
  <si>
    <t>7000084200</t>
  </si>
  <si>
    <t>7000083030</t>
  </si>
  <si>
    <t>0100280900</t>
  </si>
  <si>
    <t>0100380930</t>
  </si>
  <si>
    <t>0100484210</t>
  </si>
  <si>
    <t>0100551180</t>
  </si>
  <si>
    <t>0100681140</t>
  </si>
  <si>
    <t>7000083730</t>
  </si>
  <si>
    <t>0100780910</t>
  </si>
  <si>
    <t>7000081750</t>
  </si>
  <si>
    <t>7000083760</t>
  </si>
  <si>
    <t>0200281690</t>
  </si>
  <si>
    <t>0200381700</t>
  </si>
  <si>
    <t>0200481710</t>
  </si>
  <si>
    <t>0200581730</t>
  </si>
  <si>
    <t>0200583270</t>
  </si>
  <si>
    <t>0200583360</t>
  </si>
  <si>
    <t>03000184260</t>
  </si>
  <si>
    <t>0100882450</t>
  </si>
  <si>
    <t>0300282300</t>
  </si>
  <si>
    <t>2020 год</t>
  </si>
  <si>
    <t>Общегосударственные вопросы</t>
  </si>
  <si>
    <t>Организация и проведение праздничных мероприятий</t>
  </si>
  <si>
    <t>0300382530</t>
  </si>
  <si>
    <t xml:space="preserve">Организация и проведение спортивно-массовых мероприятий </t>
  </si>
  <si>
    <t xml:space="preserve">к  проекту   решения Глинищевского  </t>
  </si>
  <si>
    <t>2021 год</t>
  </si>
  <si>
    <t>Членские взносы некоммерческим организациям</t>
  </si>
  <si>
    <t>0502</t>
  </si>
  <si>
    <t>Реализация переданных полномочий по решению отдельных вопросв местного значения муниципальных районов в соответствии с заключенными  соглашениями в сфере электро-, тепло-, газо- и водоснабжения населения, водоотведения, снабжения населения топливом</t>
  </si>
  <si>
    <t>7000083710</t>
  </si>
  <si>
    <t>Обеспечение деятельности главы местной администрации (исполнительно-распорядительного органа  муниципального образования)</t>
  </si>
  <si>
    <t>(рублей)</t>
  </si>
  <si>
    <t>Оргапнизация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</si>
  <si>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0309</t>
  </si>
  <si>
    <t>0100681110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</si>
  <si>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 областным средствам)</t>
  </si>
  <si>
    <t>70000S6170</t>
  </si>
  <si>
    <t>Коммунальное хозяйство</t>
  </si>
  <si>
    <t xml:space="preserve">Условно утвержденные расходы </t>
  </si>
  <si>
    <t>0101180020</t>
  </si>
  <si>
    <t>0100981410</t>
  </si>
  <si>
    <t>0101082530</t>
  </si>
  <si>
    <t>Уплата иных платежей</t>
  </si>
  <si>
    <t>Распределение расходов по ведомственной структуре расходов бюджета муниципального образования " Глинищевское сельское поселение" на 2020 год  и на плановый период 2021 и 2022 годов</t>
  </si>
  <si>
    <t>2022 год</t>
  </si>
  <si>
    <t>650730</t>
  </si>
  <si>
    <t>3619940,22</t>
  </si>
  <si>
    <t>040F255550</t>
  </si>
  <si>
    <t>7000080080</t>
  </si>
  <si>
    <t>Приложение №4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</si>
  <si>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«Решаем вместе»</t>
  </si>
  <si>
    <t>0200133000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</si>
</sst>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5" fillId="0" borderId="0" xfId="0" applyFont="1"/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 vertical="top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6" xfId="0" quotePrefix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0" fontId="4" fillId="2" borderId="1" xfId="0" quotePrefix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0" fontId="6" fillId="2" borderId="1" xfId="0" quotePrefix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right" vertical="top" shrinkToFit="1"/>
    </xf>
    <xf numFmtId="49" fontId="7" fillId="2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2" fontId="7" fillId="0" borderId="1" xfId="0" applyNumberFormat="1" applyFont="1" applyFill="1" applyBorder="1" applyAlignment="1">
      <alignment horizontal="right" vertical="top" shrinkToFit="1"/>
    </xf>
    <xf numFmtId="0" fontId="6" fillId="0" borderId="1" xfId="0" quotePrefix="1" applyFont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shrinkToFit="1"/>
    </xf>
    <xf numFmtId="0" fontId="4" fillId="0" borderId="1" xfId="0" quotePrefix="1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right"/>
    </xf>
    <xf numFmtId="49" fontId="6" fillId="2" borderId="8" xfId="0" applyNumberFormat="1" applyFont="1" applyFill="1" applyBorder="1" applyAlignment="1">
      <alignment horizontal="center" vertical="top" shrinkToFit="1"/>
    </xf>
    <xf numFmtId="2" fontId="6" fillId="0" borderId="7" xfId="0" applyNumberFormat="1" applyFont="1" applyFill="1" applyBorder="1" applyAlignment="1">
      <alignment horizontal="right" vertical="top" shrinkToFit="1"/>
    </xf>
    <xf numFmtId="49" fontId="4" fillId="2" borderId="8" xfId="0" applyNumberFormat="1" applyFont="1" applyFill="1" applyBorder="1" applyAlignment="1">
      <alignment horizontal="center" vertical="top" shrinkToFit="1"/>
    </xf>
    <xf numFmtId="2" fontId="4" fillId="0" borderId="7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135"/>
  <sheetViews>
    <sheetView tabSelected="1" view="pageBreakPreview" topLeftCell="A121" zoomScaleNormal="100" zoomScaleSheetLayoutView="100" workbookViewId="0">
      <selection activeCell="F107" sqref="F107"/>
    </sheetView>
  </sheetViews>
  <sheetFormatPr defaultRowHeight="15.75" x14ac:dyDescent="0.25"/>
  <cols>
    <col min="1" max="1" width="56.140625" style="1" customWidth="1"/>
    <col min="2" max="2" width="11.7109375" style="1" customWidth="1"/>
    <col min="3" max="3" width="10.5703125" style="1" customWidth="1"/>
    <col min="4" max="4" width="16.85546875" style="1" customWidth="1"/>
    <col min="5" max="5" width="11.140625" style="1" customWidth="1"/>
    <col min="6" max="6" width="16.140625" style="1" customWidth="1"/>
    <col min="7" max="7" width="19.5703125" style="1" customWidth="1"/>
    <col min="8" max="8" width="20.7109375" style="1" customWidth="1"/>
    <col min="9" max="16384" width="9.140625" style="2"/>
  </cols>
  <sheetData>
    <row r="1" spans="1:8" ht="18.75" x14ac:dyDescent="0.3">
      <c r="A1" s="9"/>
      <c r="B1" s="9"/>
      <c r="C1" s="9"/>
      <c r="D1" s="9"/>
      <c r="E1" s="9"/>
      <c r="F1" s="9"/>
      <c r="G1" s="9"/>
      <c r="H1" s="10"/>
    </row>
    <row r="2" spans="1:8" ht="18.75" x14ac:dyDescent="0.3">
      <c r="A2" s="9"/>
      <c r="B2" s="9"/>
      <c r="C2" s="9"/>
      <c r="D2" s="9"/>
      <c r="E2" s="9"/>
      <c r="F2" s="9"/>
      <c r="G2" s="9"/>
      <c r="H2" s="10"/>
    </row>
    <row r="3" spans="1:8" ht="19.5" customHeight="1" x14ac:dyDescent="0.3">
      <c r="A3" s="9"/>
      <c r="B3" s="9"/>
      <c r="C3" s="9"/>
      <c r="D3" s="9"/>
      <c r="E3" s="9"/>
      <c r="F3" s="9"/>
      <c r="G3" s="9"/>
      <c r="H3" s="10"/>
    </row>
    <row r="4" spans="1:8" ht="19.5" customHeight="1" x14ac:dyDescent="0.25">
      <c r="D4" s="39" t="s">
        <v>147</v>
      </c>
      <c r="E4" s="39"/>
      <c r="F4" s="39"/>
      <c r="G4" s="39"/>
      <c r="H4" s="39"/>
    </row>
    <row r="5" spans="1:8" x14ac:dyDescent="0.25">
      <c r="D5" s="39" t="s">
        <v>122</v>
      </c>
      <c r="E5" s="39"/>
      <c r="F5" s="39"/>
      <c r="G5" s="39"/>
      <c r="H5" s="39"/>
    </row>
    <row r="6" spans="1:8" x14ac:dyDescent="0.25">
      <c r="D6" s="39" t="s">
        <v>14</v>
      </c>
      <c r="E6" s="39"/>
      <c r="F6" s="39"/>
      <c r="G6" s="39"/>
      <c r="H6" s="39"/>
    </row>
    <row r="7" spans="1:8" x14ac:dyDescent="0.25">
      <c r="D7" s="39"/>
      <c r="E7" s="39"/>
      <c r="F7" s="39"/>
      <c r="G7" s="39"/>
      <c r="H7" s="39"/>
    </row>
    <row r="9" spans="1:8" ht="34.5" customHeight="1" x14ac:dyDescent="0.3">
      <c r="A9" s="43" t="s">
        <v>141</v>
      </c>
      <c r="B9" s="43"/>
      <c r="C9" s="43"/>
      <c r="D9" s="43"/>
      <c r="E9" s="43"/>
      <c r="F9" s="43"/>
      <c r="G9" s="43"/>
      <c r="H9" s="43"/>
    </row>
    <row r="10" spans="1:8" x14ac:dyDescent="0.25">
      <c r="A10" s="3"/>
      <c r="B10" s="3"/>
      <c r="C10" s="3"/>
      <c r="D10" s="3"/>
      <c r="E10" s="3"/>
      <c r="F10" s="3"/>
      <c r="G10" s="3"/>
      <c r="H10" s="34" t="s">
        <v>129</v>
      </c>
    </row>
    <row r="11" spans="1:8" ht="15.75" customHeight="1" x14ac:dyDescent="0.2">
      <c r="A11" s="44" t="s">
        <v>0</v>
      </c>
      <c r="B11" s="44" t="s">
        <v>46</v>
      </c>
      <c r="C11" s="44" t="s">
        <v>45</v>
      </c>
      <c r="D11" s="44" t="s">
        <v>42</v>
      </c>
      <c r="E11" s="44" t="s">
        <v>43</v>
      </c>
      <c r="F11" s="44" t="s">
        <v>117</v>
      </c>
      <c r="G11" s="44" t="s">
        <v>123</v>
      </c>
      <c r="H11" s="44" t="s">
        <v>142</v>
      </c>
    </row>
    <row r="12" spans="1:8" ht="13.5" thickBot="1" x14ac:dyDescent="0.25">
      <c r="A12" s="45"/>
      <c r="B12" s="45"/>
      <c r="C12" s="45"/>
      <c r="D12" s="45"/>
      <c r="E12" s="45"/>
      <c r="F12" s="45"/>
      <c r="G12" s="45"/>
      <c r="H12" s="45"/>
    </row>
    <row r="13" spans="1:8" ht="16.5" thickTop="1" x14ac:dyDescent="0.2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</row>
    <row r="14" spans="1:8" ht="18.75" x14ac:dyDescent="0.2">
      <c r="A14" s="11" t="s">
        <v>67</v>
      </c>
      <c r="B14" s="12">
        <v>201</v>
      </c>
      <c r="C14" s="12">
        <v>0</v>
      </c>
      <c r="D14" s="12"/>
      <c r="E14" s="12"/>
      <c r="F14" s="32">
        <f>F15+F53+F60+F67+F79+F114+F122+F118+F130</f>
        <v>33111925.320000004</v>
      </c>
      <c r="G14" s="32">
        <f>G15+G53+G60+G67+G79+G114+G122+G118+G130</f>
        <v>25087482.560000002</v>
      </c>
      <c r="H14" s="32">
        <f t="shared" ref="H14" si="0">H15+H53+H60+H67+H79+H114+H122+H118+H130</f>
        <v>27582647.34</v>
      </c>
    </row>
    <row r="15" spans="1:8" ht="18.75" x14ac:dyDescent="0.2">
      <c r="A15" s="13" t="s">
        <v>118</v>
      </c>
      <c r="B15" s="14">
        <v>201</v>
      </c>
      <c r="C15" s="15" t="s">
        <v>47</v>
      </c>
      <c r="D15" s="15"/>
      <c r="E15" s="15"/>
      <c r="F15" s="16">
        <f>F16+F28+F32+F36</f>
        <v>3685735.43</v>
      </c>
      <c r="G15" s="16">
        <f t="shared" ref="G15:H15" si="1">G16+G28+G32+G36</f>
        <v>3924620</v>
      </c>
      <c r="H15" s="16">
        <f t="shared" si="1"/>
        <v>3924620</v>
      </c>
    </row>
    <row r="16" spans="1:8" ht="98.25" customHeight="1" x14ac:dyDescent="0.2">
      <c r="A16" s="4" t="s">
        <v>6</v>
      </c>
      <c r="B16" s="17">
        <v>201</v>
      </c>
      <c r="C16" s="18" t="s">
        <v>48</v>
      </c>
      <c r="D16" s="15"/>
      <c r="E16" s="15"/>
      <c r="F16" s="16">
        <f>F17+F20+F25</f>
        <v>3067474.43</v>
      </c>
      <c r="G16" s="16">
        <f t="shared" ref="G16:H16" si="2">G17+G20+G25</f>
        <v>3133037</v>
      </c>
      <c r="H16" s="16">
        <f t="shared" si="2"/>
        <v>3133037</v>
      </c>
    </row>
    <row r="17" spans="1:8" ht="74.25" customHeight="1" x14ac:dyDescent="0.2">
      <c r="A17" s="6" t="s">
        <v>128</v>
      </c>
      <c r="B17" s="20">
        <v>201</v>
      </c>
      <c r="C17" s="21" t="s">
        <v>48</v>
      </c>
      <c r="D17" s="21" t="s">
        <v>137</v>
      </c>
      <c r="E17" s="21" t="s">
        <v>1</v>
      </c>
      <c r="F17" s="22">
        <f>F19</f>
        <v>648582</v>
      </c>
      <c r="G17" s="22" t="str">
        <f t="shared" ref="G17:H17" si="3">G19</f>
        <v>650730</v>
      </c>
      <c r="H17" s="22" t="str">
        <f t="shared" si="3"/>
        <v>650730</v>
      </c>
    </row>
    <row r="18" spans="1:8" ht="75" x14ac:dyDescent="0.2">
      <c r="A18" s="6" t="s">
        <v>25</v>
      </c>
      <c r="B18" s="20">
        <v>201</v>
      </c>
      <c r="C18" s="21" t="s">
        <v>48</v>
      </c>
      <c r="D18" s="21" t="s">
        <v>137</v>
      </c>
      <c r="E18" s="21" t="s">
        <v>15</v>
      </c>
      <c r="F18" s="22">
        <f>F19</f>
        <v>648582</v>
      </c>
      <c r="G18" s="22" t="str">
        <f t="shared" ref="G18:H18" si="4">G19</f>
        <v>650730</v>
      </c>
      <c r="H18" s="22" t="str">
        <f t="shared" si="4"/>
        <v>650730</v>
      </c>
    </row>
    <row r="19" spans="1:8" ht="37.5" x14ac:dyDescent="0.2">
      <c r="A19" s="6" t="s">
        <v>26</v>
      </c>
      <c r="B19" s="20">
        <v>201</v>
      </c>
      <c r="C19" s="21" t="s">
        <v>48</v>
      </c>
      <c r="D19" s="21" t="s">
        <v>137</v>
      </c>
      <c r="E19" s="21" t="s">
        <v>16</v>
      </c>
      <c r="F19" s="22">
        <v>648582</v>
      </c>
      <c r="G19" s="33" t="s">
        <v>143</v>
      </c>
      <c r="H19" s="33" t="s">
        <v>143</v>
      </c>
    </row>
    <row r="20" spans="1:8" ht="56.25" x14ac:dyDescent="0.2">
      <c r="A20" s="6" t="s">
        <v>68</v>
      </c>
      <c r="B20" s="20">
        <v>201</v>
      </c>
      <c r="C20" s="21" t="s">
        <v>48</v>
      </c>
      <c r="D20" s="21" t="s">
        <v>95</v>
      </c>
      <c r="E20" s="21" t="s">
        <v>1</v>
      </c>
      <c r="F20" s="22">
        <f>F21+F23</f>
        <v>2216277.4300000002</v>
      </c>
      <c r="G20" s="22">
        <f t="shared" ref="G20:H20" si="5">G21+G23</f>
        <v>2279692</v>
      </c>
      <c r="H20" s="22">
        <f t="shared" si="5"/>
        <v>2279692</v>
      </c>
    </row>
    <row r="21" spans="1:8" ht="75" x14ac:dyDescent="0.2">
      <c r="A21" s="6" t="s">
        <v>25</v>
      </c>
      <c r="B21" s="20">
        <v>201</v>
      </c>
      <c r="C21" s="21" t="s">
        <v>48</v>
      </c>
      <c r="D21" s="21" t="s">
        <v>95</v>
      </c>
      <c r="E21" s="21" t="s">
        <v>15</v>
      </c>
      <c r="F21" s="22">
        <f>F22</f>
        <v>1988454</v>
      </c>
      <c r="G21" s="22">
        <f>G22</f>
        <v>2031854</v>
      </c>
      <c r="H21" s="22">
        <f t="shared" ref="H21" si="6">H22</f>
        <v>2031854</v>
      </c>
    </row>
    <row r="22" spans="1:8" ht="37.5" x14ac:dyDescent="0.2">
      <c r="A22" s="6" t="s">
        <v>26</v>
      </c>
      <c r="B22" s="20">
        <v>201</v>
      </c>
      <c r="C22" s="21" t="s">
        <v>48</v>
      </c>
      <c r="D22" s="21" t="s">
        <v>95</v>
      </c>
      <c r="E22" s="21" t="s">
        <v>16</v>
      </c>
      <c r="F22" s="22">
        <v>1988454</v>
      </c>
      <c r="G22" s="22">
        <v>2031854</v>
      </c>
      <c r="H22" s="22">
        <v>2031854</v>
      </c>
    </row>
    <row r="23" spans="1:8" ht="37.5" x14ac:dyDescent="0.2">
      <c r="A23" s="6" t="s">
        <v>27</v>
      </c>
      <c r="B23" s="20">
        <v>201</v>
      </c>
      <c r="C23" s="21" t="s">
        <v>48</v>
      </c>
      <c r="D23" s="21" t="s">
        <v>95</v>
      </c>
      <c r="E23" s="21" t="s">
        <v>17</v>
      </c>
      <c r="F23" s="22">
        <f>F24</f>
        <v>227823.43</v>
      </c>
      <c r="G23" s="22">
        <f t="shared" ref="G23:H23" si="7">G24</f>
        <v>247838</v>
      </c>
      <c r="H23" s="22">
        <f t="shared" si="7"/>
        <v>247838</v>
      </c>
    </row>
    <row r="24" spans="1:8" ht="38.25" customHeight="1" x14ac:dyDescent="0.2">
      <c r="A24" s="6" t="s">
        <v>24</v>
      </c>
      <c r="B24" s="20">
        <v>201</v>
      </c>
      <c r="C24" s="21" t="s">
        <v>48</v>
      </c>
      <c r="D24" s="21" t="s">
        <v>95</v>
      </c>
      <c r="E24" s="21" t="s">
        <v>18</v>
      </c>
      <c r="F24" s="22">
        <v>227823.43</v>
      </c>
      <c r="G24" s="22">
        <v>247838</v>
      </c>
      <c r="H24" s="22">
        <v>247838</v>
      </c>
    </row>
    <row r="25" spans="1:8" ht="37.5" x14ac:dyDescent="0.2">
      <c r="A25" s="6" t="s">
        <v>69</v>
      </c>
      <c r="B25" s="20">
        <v>201</v>
      </c>
      <c r="C25" s="21" t="s">
        <v>48</v>
      </c>
      <c r="D25" s="21" t="s">
        <v>96</v>
      </c>
      <c r="E25" s="21" t="s">
        <v>1</v>
      </c>
      <c r="F25" s="22">
        <f>F27</f>
        <v>202615</v>
      </c>
      <c r="G25" s="22">
        <f t="shared" ref="G25:H25" si="8">G27</f>
        <v>202615</v>
      </c>
      <c r="H25" s="22">
        <f t="shared" si="8"/>
        <v>202615</v>
      </c>
    </row>
    <row r="26" spans="1:8" ht="37.5" x14ac:dyDescent="0.2">
      <c r="A26" s="6" t="s">
        <v>27</v>
      </c>
      <c r="B26" s="20">
        <v>201</v>
      </c>
      <c r="C26" s="21" t="s">
        <v>48</v>
      </c>
      <c r="D26" s="21" t="s">
        <v>96</v>
      </c>
      <c r="E26" s="21" t="s">
        <v>17</v>
      </c>
      <c r="F26" s="22">
        <f>F27</f>
        <v>202615</v>
      </c>
      <c r="G26" s="22">
        <f t="shared" ref="G26:H26" si="9">G27</f>
        <v>202615</v>
      </c>
      <c r="H26" s="22">
        <f t="shared" si="9"/>
        <v>202615</v>
      </c>
    </row>
    <row r="27" spans="1:8" ht="36.75" customHeight="1" x14ac:dyDescent="0.2">
      <c r="A27" s="6" t="s">
        <v>24</v>
      </c>
      <c r="B27" s="20">
        <v>201</v>
      </c>
      <c r="C27" s="21" t="s">
        <v>48</v>
      </c>
      <c r="D27" s="21" t="s">
        <v>96</v>
      </c>
      <c r="E27" s="21" t="s">
        <v>18</v>
      </c>
      <c r="F27" s="22">
        <v>202615</v>
      </c>
      <c r="G27" s="22">
        <v>202615</v>
      </c>
      <c r="H27" s="22">
        <v>202615</v>
      </c>
    </row>
    <row r="28" spans="1:8" ht="66" customHeight="1" x14ac:dyDescent="0.2">
      <c r="A28" s="4" t="s">
        <v>35</v>
      </c>
      <c r="B28" s="17">
        <v>201</v>
      </c>
      <c r="C28" s="18" t="s">
        <v>49</v>
      </c>
      <c r="D28" s="18"/>
      <c r="E28" s="18"/>
      <c r="F28" s="19">
        <f>F31</f>
        <v>27093</v>
      </c>
      <c r="G28" s="19">
        <f t="shared" ref="G28:H28" si="10">G31</f>
        <v>27093</v>
      </c>
      <c r="H28" s="19">
        <f t="shared" si="10"/>
        <v>27093</v>
      </c>
    </row>
    <row r="29" spans="1:8" ht="95.25" customHeight="1" x14ac:dyDescent="0.2">
      <c r="A29" s="6" t="s">
        <v>70</v>
      </c>
      <c r="B29" s="20">
        <v>201</v>
      </c>
      <c r="C29" s="21" t="s">
        <v>49</v>
      </c>
      <c r="D29" s="21" t="s">
        <v>97</v>
      </c>
      <c r="E29" s="21" t="s">
        <v>1</v>
      </c>
      <c r="F29" s="22">
        <f>F31</f>
        <v>27093</v>
      </c>
      <c r="G29" s="22">
        <f t="shared" ref="G29:H29" si="11">G31</f>
        <v>27093</v>
      </c>
      <c r="H29" s="22">
        <f t="shared" si="11"/>
        <v>27093</v>
      </c>
    </row>
    <row r="30" spans="1:8" ht="18.75" x14ac:dyDescent="0.2">
      <c r="A30" s="6" t="s">
        <v>32</v>
      </c>
      <c r="B30" s="20">
        <v>201</v>
      </c>
      <c r="C30" s="21" t="s">
        <v>49</v>
      </c>
      <c r="D30" s="21" t="s">
        <v>97</v>
      </c>
      <c r="E30" s="21" t="s">
        <v>33</v>
      </c>
      <c r="F30" s="22">
        <f>F31</f>
        <v>27093</v>
      </c>
      <c r="G30" s="22">
        <f t="shared" ref="G30:H30" si="12">G31</f>
        <v>27093</v>
      </c>
      <c r="H30" s="22">
        <f t="shared" si="12"/>
        <v>27093</v>
      </c>
    </row>
    <row r="31" spans="1:8" ht="18.75" x14ac:dyDescent="0.2">
      <c r="A31" s="6" t="s">
        <v>38</v>
      </c>
      <c r="B31" s="20">
        <v>201</v>
      </c>
      <c r="C31" s="21" t="s">
        <v>49</v>
      </c>
      <c r="D31" s="21" t="s">
        <v>97</v>
      </c>
      <c r="E31" s="21" t="s">
        <v>39</v>
      </c>
      <c r="F31" s="22">
        <v>27093</v>
      </c>
      <c r="G31" s="22">
        <v>27093</v>
      </c>
      <c r="H31" s="22">
        <v>27093</v>
      </c>
    </row>
    <row r="32" spans="1:8" ht="18.75" x14ac:dyDescent="0.2">
      <c r="A32" s="4" t="s">
        <v>7</v>
      </c>
      <c r="B32" s="17">
        <v>201</v>
      </c>
      <c r="C32" s="18" t="s">
        <v>50</v>
      </c>
      <c r="D32" s="18"/>
      <c r="E32" s="18"/>
      <c r="F32" s="19">
        <v>15000</v>
      </c>
      <c r="G32" s="19">
        <v>15000</v>
      </c>
      <c r="H32" s="19">
        <v>15000</v>
      </c>
    </row>
    <row r="33" spans="1:8" ht="18.75" x14ac:dyDescent="0.2">
      <c r="A33" s="6" t="s">
        <v>71</v>
      </c>
      <c r="B33" s="20">
        <v>201</v>
      </c>
      <c r="C33" s="21" t="s">
        <v>50</v>
      </c>
      <c r="D33" s="21" t="s">
        <v>98</v>
      </c>
      <c r="E33" s="21" t="s">
        <v>1</v>
      </c>
      <c r="F33" s="22">
        <v>15000</v>
      </c>
      <c r="G33" s="22">
        <v>15000</v>
      </c>
      <c r="H33" s="22">
        <v>15000</v>
      </c>
    </row>
    <row r="34" spans="1:8" ht="18.75" x14ac:dyDescent="0.2">
      <c r="A34" s="6" t="s">
        <v>30</v>
      </c>
      <c r="B34" s="20">
        <v>201</v>
      </c>
      <c r="C34" s="21" t="s">
        <v>50</v>
      </c>
      <c r="D34" s="21" t="s">
        <v>98</v>
      </c>
      <c r="E34" s="21" t="s">
        <v>19</v>
      </c>
      <c r="F34" s="22">
        <v>15000</v>
      </c>
      <c r="G34" s="22">
        <v>15000</v>
      </c>
      <c r="H34" s="22">
        <v>15000</v>
      </c>
    </row>
    <row r="35" spans="1:8" ht="18.75" x14ac:dyDescent="0.2">
      <c r="A35" s="6" t="s">
        <v>20</v>
      </c>
      <c r="B35" s="20">
        <v>201</v>
      </c>
      <c r="C35" s="21" t="s">
        <v>50</v>
      </c>
      <c r="D35" s="21" t="s">
        <v>98</v>
      </c>
      <c r="E35" s="21" t="s">
        <v>21</v>
      </c>
      <c r="F35" s="22">
        <v>15000</v>
      </c>
      <c r="G35" s="22">
        <v>15000</v>
      </c>
      <c r="H35" s="22">
        <v>15000</v>
      </c>
    </row>
    <row r="36" spans="1:8" ht="18.75" x14ac:dyDescent="0.2">
      <c r="A36" s="4" t="s">
        <v>12</v>
      </c>
      <c r="B36" s="17">
        <v>201</v>
      </c>
      <c r="C36" s="18" t="s">
        <v>51</v>
      </c>
      <c r="D36" s="18"/>
      <c r="E36" s="18"/>
      <c r="F36" s="19">
        <f>F37+F40+F45+F49+F52</f>
        <v>576168</v>
      </c>
      <c r="G36" s="19">
        <f t="shared" ref="G36:H36" si="13">G37+G40+G45+G49+G52</f>
        <v>749490</v>
      </c>
      <c r="H36" s="19">
        <f t="shared" si="13"/>
        <v>749490</v>
      </c>
    </row>
    <row r="37" spans="1:8" ht="56.25" x14ac:dyDescent="0.2">
      <c r="A37" s="6" t="s">
        <v>72</v>
      </c>
      <c r="B37" s="20">
        <v>201</v>
      </c>
      <c r="C37" s="21" t="s">
        <v>51</v>
      </c>
      <c r="D37" s="21" t="s">
        <v>99</v>
      </c>
      <c r="E37" s="21" t="s">
        <v>1</v>
      </c>
      <c r="F37" s="22">
        <f>F39</f>
        <v>51678</v>
      </c>
      <c r="G37" s="22">
        <f t="shared" ref="G37:H37" si="14">G39</f>
        <v>230000</v>
      </c>
      <c r="H37" s="22">
        <f t="shared" si="14"/>
        <v>230000</v>
      </c>
    </row>
    <row r="38" spans="1:8" ht="37.5" x14ac:dyDescent="0.2">
      <c r="A38" s="6" t="s">
        <v>27</v>
      </c>
      <c r="B38" s="20">
        <v>201</v>
      </c>
      <c r="C38" s="21" t="s">
        <v>51</v>
      </c>
      <c r="D38" s="21" t="s">
        <v>99</v>
      </c>
      <c r="E38" s="21" t="s">
        <v>17</v>
      </c>
      <c r="F38" s="22">
        <f>F39</f>
        <v>51678</v>
      </c>
      <c r="G38" s="22">
        <f t="shared" ref="G38:H38" si="15">G39</f>
        <v>230000</v>
      </c>
      <c r="H38" s="22">
        <f t="shared" si="15"/>
        <v>230000</v>
      </c>
    </row>
    <row r="39" spans="1:8" ht="36.75" customHeight="1" x14ac:dyDescent="0.2">
      <c r="A39" s="6" t="s">
        <v>24</v>
      </c>
      <c r="B39" s="20">
        <v>201</v>
      </c>
      <c r="C39" s="21" t="s">
        <v>51</v>
      </c>
      <c r="D39" s="21" t="s">
        <v>99</v>
      </c>
      <c r="E39" s="21" t="s">
        <v>18</v>
      </c>
      <c r="F39" s="22">
        <v>51678</v>
      </c>
      <c r="G39" s="22">
        <v>230000</v>
      </c>
      <c r="H39" s="22">
        <v>230000</v>
      </c>
    </row>
    <row r="40" spans="1:8" ht="66.75" customHeight="1" x14ac:dyDescent="0.2">
      <c r="A40" s="6" t="s">
        <v>73</v>
      </c>
      <c r="B40" s="20">
        <v>201</v>
      </c>
      <c r="C40" s="21" t="s">
        <v>51</v>
      </c>
      <c r="D40" s="21" t="s">
        <v>100</v>
      </c>
      <c r="E40" s="21" t="s">
        <v>1</v>
      </c>
      <c r="F40" s="22">
        <f>F42</f>
        <v>482096</v>
      </c>
      <c r="G40" s="22">
        <f t="shared" ref="G40:H40" si="16">G42</f>
        <v>482096</v>
      </c>
      <c r="H40" s="22">
        <f t="shared" si="16"/>
        <v>482096</v>
      </c>
    </row>
    <row r="41" spans="1:8" ht="37.5" x14ac:dyDescent="0.2">
      <c r="A41" s="6" t="s">
        <v>27</v>
      </c>
      <c r="B41" s="20">
        <v>201</v>
      </c>
      <c r="C41" s="21" t="s">
        <v>51</v>
      </c>
      <c r="D41" s="21" t="s">
        <v>100</v>
      </c>
      <c r="E41" s="21" t="s">
        <v>17</v>
      </c>
      <c r="F41" s="22">
        <f>F42</f>
        <v>482096</v>
      </c>
      <c r="G41" s="22">
        <f t="shared" ref="G41:H41" si="17">G42</f>
        <v>482096</v>
      </c>
      <c r="H41" s="22">
        <f t="shared" si="17"/>
        <v>482096</v>
      </c>
    </row>
    <row r="42" spans="1:8" ht="39" customHeight="1" x14ac:dyDescent="0.2">
      <c r="A42" s="6" t="s">
        <v>24</v>
      </c>
      <c r="B42" s="20">
        <v>201</v>
      </c>
      <c r="C42" s="21" t="s">
        <v>51</v>
      </c>
      <c r="D42" s="21" t="s">
        <v>100</v>
      </c>
      <c r="E42" s="21" t="s">
        <v>18</v>
      </c>
      <c r="F42" s="22">
        <v>482096</v>
      </c>
      <c r="G42" s="22">
        <v>482096</v>
      </c>
      <c r="H42" s="22">
        <v>482096</v>
      </c>
    </row>
    <row r="43" spans="1:8" ht="75" x14ac:dyDescent="0.2">
      <c r="A43" s="6" t="s">
        <v>74</v>
      </c>
      <c r="B43" s="20">
        <v>201</v>
      </c>
      <c r="C43" s="21" t="s">
        <v>51</v>
      </c>
      <c r="D43" s="21" t="s">
        <v>101</v>
      </c>
      <c r="E43" s="21" t="s">
        <v>1</v>
      </c>
      <c r="F43" s="22">
        <f>F45</f>
        <v>21394</v>
      </c>
      <c r="G43" s="22">
        <f t="shared" ref="G43:H43" si="18">G45</f>
        <v>21394</v>
      </c>
      <c r="H43" s="22">
        <f t="shared" si="18"/>
        <v>21394</v>
      </c>
    </row>
    <row r="44" spans="1:8" ht="18.75" x14ac:dyDescent="0.2">
      <c r="A44" s="6" t="s">
        <v>32</v>
      </c>
      <c r="B44" s="20">
        <v>201</v>
      </c>
      <c r="C44" s="21" t="s">
        <v>51</v>
      </c>
      <c r="D44" s="21" t="s">
        <v>101</v>
      </c>
      <c r="E44" s="21" t="s">
        <v>33</v>
      </c>
      <c r="F44" s="22">
        <f>F45</f>
        <v>21394</v>
      </c>
      <c r="G44" s="22">
        <f t="shared" ref="G44:H44" si="19">G45</f>
        <v>21394</v>
      </c>
      <c r="H44" s="22">
        <f t="shared" si="19"/>
        <v>21394</v>
      </c>
    </row>
    <row r="45" spans="1:8" ht="18.75" x14ac:dyDescent="0.2">
      <c r="A45" s="6" t="s">
        <v>38</v>
      </c>
      <c r="B45" s="20">
        <v>201</v>
      </c>
      <c r="C45" s="21" t="s">
        <v>51</v>
      </c>
      <c r="D45" s="21" t="s">
        <v>101</v>
      </c>
      <c r="E45" s="21" t="s">
        <v>39</v>
      </c>
      <c r="F45" s="22">
        <v>21394</v>
      </c>
      <c r="G45" s="22">
        <v>21394</v>
      </c>
      <c r="H45" s="22">
        <v>21394</v>
      </c>
    </row>
    <row r="46" spans="1:8" ht="37.5" x14ac:dyDescent="0.2">
      <c r="A46" s="6" t="s">
        <v>124</v>
      </c>
      <c r="B46" s="20">
        <v>201</v>
      </c>
      <c r="C46" s="21" t="s">
        <v>51</v>
      </c>
      <c r="D46" s="21" t="s">
        <v>138</v>
      </c>
      <c r="E46" s="21" t="s">
        <v>1</v>
      </c>
      <c r="F46" s="22">
        <f>F49</f>
        <v>6000</v>
      </c>
      <c r="G46" s="22">
        <f t="shared" ref="G46:H46" si="20">G49</f>
        <v>6000</v>
      </c>
      <c r="H46" s="22">
        <f t="shared" si="20"/>
        <v>6000</v>
      </c>
    </row>
    <row r="47" spans="1:8" ht="18.75" x14ac:dyDescent="0.2">
      <c r="A47" s="6" t="s">
        <v>30</v>
      </c>
      <c r="B47" s="20">
        <v>201</v>
      </c>
      <c r="C47" s="21" t="s">
        <v>51</v>
      </c>
      <c r="D47" s="21" t="s">
        <v>138</v>
      </c>
      <c r="E47" s="21" t="s">
        <v>19</v>
      </c>
      <c r="F47" s="22">
        <f>F49</f>
        <v>6000</v>
      </c>
      <c r="G47" s="22">
        <f t="shared" ref="G47:H47" si="21">G49</f>
        <v>6000</v>
      </c>
      <c r="H47" s="22">
        <f t="shared" si="21"/>
        <v>6000</v>
      </c>
    </row>
    <row r="48" spans="1:8" ht="18.75" x14ac:dyDescent="0.2">
      <c r="A48" s="6" t="s">
        <v>90</v>
      </c>
      <c r="B48" s="20">
        <v>201</v>
      </c>
      <c r="C48" s="21" t="s">
        <v>51</v>
      </c>
      <c r="D48" s="21" t="s">
        <v>138</v>
      </c>
      <c r="E48" s="21" t="s">
        <v>91</v>
      </c>
      <c r="F48" s="22">
        <f>F49</f>
        <v>6000</v>
      </c>
      <c r="G48" s="22">
        <f t="shared" ref="G48:H48" si="22">G49</f>
        <v>6000</v>
      </c>
      <c r="H48" s="22">
        <f t="shared" si="22"/>
        <v>6000</v>
      </c>
    </row>
    <row r="49" spans="1:8" ht="18.75" x14ac:dyDescent="0.2">
      <c r="A49" s="6" t="s">
        <v>140</v>
      </c>
      <c r="B49" s="20">
        <v>201</v>
      </c>
      <c r="C49" s="21" t="s">
        <v>51</v>
      </c>
      <c r="D49" s="21" t="s">
        <v>138</v>
      </c>
      <c r="E49" s="21" t="s">
        <v>89</v>
      </c>
      <c r="F49" s="22">
        <v>6000</v>
      </c>
      <c r="G49" s="22">
        <v>6000</v>
      </c>
      <c r="H49" s="22">
        <v>6000</v>
      </c>
    </row>
    <row r="50" spans="1:8" ht="37.5" x14ac:dyDescent="0.2">
      <c r="A50" s="6" t="s">
        <v>119</v>
      </c>
      <c r="B50" s="20">
        <v>201</v>
      </c>
      <c r="C50" s="21" t="s">
        <v>51</v>
      </c>
      <c r="D50" s="21" t="s">
        <v>139</v>
      </c>
      <c r="E50" s="21" t="s">
        <v>1</v>
      </c>
      <c r="F50" s="22">
        <f>F52</f>
        <v>15000</v>
      </c>
      <c r="G50" s="22">
        <v>10000</v>
      </c>
      <c r="H50" s="22">
        <v>10000</v>
      </c>
    </row>
    <row r="51" spans="1:8" ht="37.5" x14ac:dyDescent="0.2">
      <c r="A51" s="6" t="s">
        <v>27</v>
      </c>
      <c r="B51" s="20">
        <v>201</v>
      </c>
      <c r="C51" s="21" t="s">
        <v>51</v>
      </c>
      <c r="D51" s="21" t="s">
        <v>139</v>
      </c>
      <c r="E51" s="21" t="s">
        <v>17</v>
      </c>
      <c r="F51" s="22">
        <f>F52</f>
        <v>15000</v>
      </c>
      <c r="G51" s="22">
        <v>10000</v>
      </c>
      <c r="H51" s="22">
        <v>10000</v>
      </c>
    </row>
    <row r="52" spans="1:8" ht="37.5" x14ac:dyDescent="0.2">
      <c r="A52" s="6" t="s">
        <v>24</v>
      </c>
      <c r="B52" s="20">
        <v>201</v>
      </c>
      <c r="C52" s="21" t="s">
        <v>51</v>
      </c>
      <c r="D52" s="21" t="s">
        <v>139</v>
      </c>
      <c r="E52" s="21" t="s">
        <v>18</v>
      </c>
      <c r="F52" s="22">
        <v>15000</v>
      </c>
      <c r="G52" s="22">
        <v>10000</v>
      </c>
      <c r="H52" s="22">
        <v>10000</v>
      </c>
    </row>
    <row r="53" spans="1:8" ht="18.75" x14ac:dyDescent="0.2">
      <c r="A53" s="4" t="s">
        <v>34</v>
      </c>
      <c r="B53" s="17">
        <v>201</v>
      </c>
      <c r="C53" s="18" t="s">
        <v>52</v>
      </c>
      <c r="D53" s="18"/>
      <c r="E53" s="18"/>
      <c r="F53" s="19">
        <f>F54</f>
        <v>222211.57</v>
      </c>
      <c r="G53" s="19">
        <f t="shared" ref="G53:H53" si="23">G54</f>
        <v>203993</v>
      </c>
      <c r="H53" s="19">
        <f t="shared" si="23"/>
        <v>211875</v>
      </c>
    </row>
    <row r="54" spans="1:8" ht="25.5" customHeight="1" x14ac:dyDescent="0.2">
      <c r="A54" s="6" t="s">
        <v>2</v>
      </c>
      <c r="B54" s="20">
        <v>201</v>
      </c>
      <c r="C54" s="21" t="s">
        <v>52</v>
      </c>
      <c r="D54" s="21" t="s">
        <v>44</v>
      </c>
      <c r="E54" s="21" t="s">
        <v>1</v>
      </c>
      <c r="F54" s="22">
        <f>F55</f>
        <v>222211.57</v>
      </c>
      <c r="G54" s="22">
        <f t="shared" ref="G54:H54" si="24">G55</f>
        <v>203993</v>
      </c>
      <c r="H54" s="22">
        <f t="shared" si="24"/>
        <v>211875</v>
      </c>
    </row>
    <row r="55" spans="1:8" ht="18.75" x14ac:dyDescent="0.2">
      <c r="A55" s="6" t="s">
        <v>75</v>
      </c>
      <c r="B55" s="20">
        <v>201</v>
      </c>
      <c r="C55" s="21" t="s">
        <v>52</v>
      </c>
      <c r="D55" s="21" t="s">
        <v>102</v>
      </c>
      <c r="E55" s="21" t="s">
        <v>1</v>
      </c>
      <c r="F55" s="22">
        <f>F56+F58</f>
        <v>222211.57</v>
      </c>
      <c r="G55" s="22">
        <f t="shared" ref="G55:H55" si="25">G56+G58</f>
        <v>203993</v>
      </c>
      <c r="H55" s="22">
        <f t="shared" si="25"/>
        <v>211875</v>
      </c>
    </row>
    <row r="56" spans="1:8" ht="75" x14ac:dyDescent="0.2">
      <c r="A56" s="6" t="s">
        <v>25</v>
      </c>
      <c r="B56" s="20">
        <v>201</v>
      </c>
      <c r="C56" s="21" t="s">
        <v>52</v>
      </c>
      <c r="D56" s="21" t="s">
        <v>102</v>
      </c>
      <c r="E56" s="21" t="s">
        <v>15</v>
      </c>
      <c r="F56" s="22">
        <f>F57</f>
        <v>190613</v>
      </c>
      <c r="G56" s="22">
        <f t="shared" ref="G56:H56" si="26">G57</f>
        <v>176552</v>
      </c>
      <c r="H56" s="22">
        <f t="shared" si="26"/>
        <v>176552</v>
      </c>
    </row>
    <row r="57" spans="1:8" ht="37.5" x14ac:dyDescent="0.2">
      <c r="A57" s="6" t="s">
        <v>26</v>
      </c>
      <c r="B57" s="20">
        <v>201</v>
      </c>
      <c r="C57" s="21" t="s">
        <v>52</v>
      </c>
      <c r="D57" s="21" t="s">
        <v>102</v>
      </c>
      <c r="E57" s="21" t="s">
        <v>16</v>
      </c>
      <c r="F57" s="22">
        <v>190613</v>
      </c>
      <c r="G57" s="22">
        <v>176552</v>
      </c>
      <c r="H57" s="22">
        <v>176552</v>
      </c>
    </row>
    <row r="58" spans="1:8" ht="37.5" x14ac:dyDescent="0.2">
      <c r="A58" s="6" t="s">
        <v>27</v>
      </c>
      <c r="B58" s="20">
        <v>201</v>
      </c>
      <c r="C58" s="21" t="s">
        <v>52</v>
      </c>
      <c r="D58" s="21" t="s">
        <v>102</v>
      </c>
      <c r="E58" s="21" t="s">
        <v>17</v>
      </c>
      <c r="F58" s="22">
        <f>F59</f>
        <v>31598.57</v>
      </c>
      <c r="G58" s="22">
        <f t="shared" ref="G58:H58" si="27">G59</f>
        <v>27441</v>
      </c>
      <c r="H58" s="22">
        <f t="shared" si="27"/>
        <v>35323</v>
      </c>
    </row>
    <row r="59" spans="1:8" ht="42" customHeight="1" x14ac:dyDescent="0.2">
      <c r="A59" s="6" t="s">
        <v>24</v>
      </c>
      <c r="B59" s="20">
        <v>201</v>
      </c>
      <c r="C59" s="21" t="s">
        <v>52</v>
      </c>
      <c r="D59" s="21" t="s">
        <v>102</v>
      </c>
      <c r="E59" s="21" t="s">
        <v>18</v>
      </c>
      <c r="F59" s="22">
        <v>31598.57</v>
      </c>
      <c r="G59" s="22">
        <v>27441</v>
      </c>
      <c r="H59" s="22">
        <v>35323</v>
      </c>
    </row>
    <row r="60" spans="1:8" ht="37.5" x14ac:dyDescent="0.2">
      <c r="A60" s="4" t="s">
        <v>11</v>
      </c>
      <c r="B60" s="17">
        <v>201</v>
      </c>
      <c r="C60" s="18" t="s">
        <v>53</v>
      </c>
      <c r="D60" s="18"/>
      <c r="E60" s="18"/>
      <c r="F60" s="19">
        <f>F61+F64</f>
        <v>30000</v>
      </c>
      <c r="G60" s="19">
        <v>40000</v>
      </c>
      <c r="H60" s="19">
        <v>40000</v>
      </c>
    </row>
    <row r="61" spans="1:8" ht="112.5" x14ac:dyDescent="0.2">
      <c r="A61" s="4" t="s">
        <v>130</v>
      </c>
      <c r="B61" s="17">
        <v>201</v>
      </c>
      <c r="C61" s="18" t="s">
        <v>131</v>
      </c>
      <c r="D61" s="18" t="s">
        <v>132</v>
      </c>
      <c r="E61" s="21" t="s">
        <v>1</v>
      </c>
      <c r="F61" s="22">
        <f>F63</f>
        <v>15000</v>
      </c>
      <c r="G61" s="22">
        <v>20000</v>
      </c>
      <c r="H61" s="22">
        <v>20000</v>
      </c>
    </row>
    <row r="62" spans="1:8" ht="37.5" x14ac:dyDescent="0.2">
      <c r="A62" s="6" t="s">
        <v>27</v>
      </c>
      <c r="B62" s="20">
        <v>201</v>
      </c>
      <c r="C62" s="21" t="s">
        <v>131</v>
      </c>
      <c r="D62" s="21" t="s">
        <v>132</v>
      </c>
      <c r="E62" s="21" t="s">
        <v>17</v>
      </c>
      <c r="F62" s="22">
        <f>F63</f>
        <v>15000</v>
      </c>
      <c r="G62" s="22">
        <v>20000</v>
      </c>
      <c r="H62" s="22">
        <v>20000</v>
      </c>
    </row>
    <row r="63" spans="1:8" ht="37.5" x14ac:dyDescent="0.2">
      <c r="A63" s="6" t="s">
        <v>24</v>
      </c>
      <c r="B63" s="20">
        <v>201</v>
      </c>
      <c r="C63" s="21" t="s">
        <v>131</v>
      </c>
      <c r="D63" s="21" t="s">
        <v>132</v>
      </c>
      <c r="E63" s="21" t="s">
        <v>18</v>
      </c>
      <c r="F63" s="22">
        <v>15000</v>
      </c>
      <c r="G63" s="22">
        <v>20000</v>
      </c>
      <c r="H63" s="22">
        <v>20000</v>
      </c>
    </row>
    <row r="64" spans="1:8" ht="37.5" x14ac:dyDescent="0.2">
      <c r="A64" s="4" t="s">
        <v>76</v>
      </c>
      <c r="B64" s="20">
        <v>201</v>
      </c>
      <c r="C64" s="21" t="s">
        <v>54</v>
      </c>
      <c r="D64" s="21" t="s">
        <v>103</v>
      </c>
      <c r="E64" s="21" t="s">
        <v>1</v>
      </c>
      <c r="F64" s="22">
        <f>F66</f>
        <v>15000</v>
      </c>
      <c r="G64" s="22">
        <v>20000</v>
      </c>
      <c r="H64" s="22">
        <v>20000</v>
      </c>
    </row>
    <row r="65" spans="1:8" ht="37.5" x14ac:dyDescent="0.2">
      <c r="A65" s="6" t="s">
        <v>27</v>
      </c>
      <c r="B65" s="20">
        <v>201</v>
      </c>
      <c r="C65" s="21" t="s">
        <v>54</v>
      </c>
      <c r="D65" s="21" t="s">
        <v>103</v>
      </c>
      <c r="E65" s="21" t="s">
        <v>17</v>
      </c>
      <c r="F65" s="22">
        <f>F66</f>
        <v>15000</v>
      </c>
      <c r="G65" s="22">
        <v>20000</v>
      </c>
      <c r="H65" s="22">
        <v>20000</v>
      </c>
    </row>
    <row r="66" spans="1:8" ht="35.25" customHeight="1" x14ac:dyDescent="0.2">
      <c r="A66" s="6" t="s">
        <v>24</v>
      </c>
      <c r="B66" s="20">
        <v>201</v>
      </c>
      <c r="C66" s="21" t="s">
        <v>54</v>
      </c>
      <c r="D66" s="21" t="s">
        <v>103</v>
      </c>
      <c r="E66" s="21" t="s">
        <v>18</v>
      </c>
      <c r="F66" s="22">
        <v>15000</v>
      </c>
      <c r="G66" s="22">
        <v>20000</v>
      </c>
      <c r="H66" s="22">
        <v>20000</v>
      </c>
    </row>
    <row r="67" spans="1:8" ht="18.75" x14ac:dyDescent="0.2">
      <c r="A67" s="4" t="s">
        <v>37</v>
      </c>
      <c r="B67" s="17">
        <v>201</v>
      </c>
      <c r="C67" s="18" t="s">
        <v>55</v>
      </c>
      <c r="D67" s="18"/>
      <c r="E67" s="18"/>
      <c r="F67" s="19">
        <f>F68+F75</f>
        <v>13421402.92</v>
      </c>
      <c r="G67" s="19">
        <f t="shared" ref="G67:H67" si="28">G68+G75</f>
        <v>11151772.82</v>
      </c>
      <c r="H67" s="19">
        <f t="shared" si="28"/>
        <v>12064848.18</v>
      </c>
    </row>
    <row r="68" spans="1:8" ht="18.75" x14ac:dyDescent="0.2">
      <c r="A68" s="4" t="s">
        <v>41</v>
      </c>
      <c r="B68" s="20">
        <v>201</v>
      </c>
      <c r="C68" s="21" t="s">
        <v>56</v>
      </c>
      <c r="D68" s="21" t="s">
        <v>44</v>
      </c>
      <c r="E68" s="21" t="s">
        <v>1</v>
      </c>
      <c r="F68" s="22">
        <f>F69+F72</f>
        <v>12581402.92</v>
      </c>
      <c r="G68" s="22">
        <f t="shared" ref="G68:H68" si="29">G69+G72</f>
        <v>10507654.82</v>
      </c>
      <c r="H68" s="22">
        <f t="shared" si="29"/>
        <v>11420730.18</v>
      </c>
    </row>
    <row r="69" spans="1:8" ht="99" customHeight="1" x14ac:dyDescent="0.2">
      <c r="A69" s="6" t="s">
        <v>87</v>
      </c>
      <c r="B69" s="20">
        <v>201</v>
      </c>
      <c r="C69" s="21" t="s">
        <v>56</v>
      </c>
      <c r="D69" s="21" t="s">
        <v>104</v>
      </c>
      <c r="E69" s="21" t="s">
        <v>1</v>
      </c>
      <c r="F69" s="22">
        <f>F71</f>
        <v>1204793.3500000001</v>
      </c>
      <c r="G69" s="22">
        <f t="shared" ref="G69:H69" si="30">G71</f>
        <v>1907654.82</v>
      </c>
      <c r="H69" s="22">
        <f t="shared" si="30"/>
        <v>2120730.1800000002</v>
      </c>
    </row>
    <row r="70" spans="1:8" ht="37.5" x14ac:dyDescent="0.2">
      <c r="A70" s="6" t="s">
        <v>27</v>
      </c>
      <c r="B70" s="20">
        <v>201</v>
      </c>
      <c r="C70" s="21" t="s">
        <v>56</v>
      </c>
      <c r="D70" s="21" t="s">
        <v>104</v>
      </c>
      <c r="E70" s="21" t="s">
        <v>17</v>
      </c>
      <c r="F70" s="22">
        <f>F71</f>
        <v>1204793.3500000001</v>
      </c>
      <c r="G70" s="22">
        <f t="shared" ref="G70:H70" si="31">G71</f>
        <v>1907654.82</v>
      </c>
      <c r="H70" s="22">
        <f t="shared" si="31"/>
        <v>2120730.1800000002</v>
      </c>
    </row>
    <row r="71" spans="1:8" ht="39" customHeight="1" x14ac:dyDescent="0.2">
      <c r="A71" s="6" t="s">
        <v>24</v>
      </c>
      <c r="B71" s="20">
        <v>201</v>
      </c>
      <c r="C71" s="21" t="s">
        <v>56</v>
      </c>
      <c r="D71" s="21" t="s">
        <v>104</v>
      </c>
      <c r="E71" s="21" t="s">
        <v>18</v>
      </c>
      <c r="F71" s="22">
        <v>1204793.3500000001</v>
      </c>
      <c r="G71" s="22">
        <v>1907654.82</v>
      </c>
      <c r="H71" s="22">
        <v>2120730.1800000002</v>
      </c>
    </row>
    <row r="72" spans="1:8" ht="39" customHeight="1" x14ac:dyDescent="0.2">
      <c r="A72" s="6" t="s">
        <v>133</v>
      </c>
      <c r="B72" s="20">
        <v>201</v>
      </c>
      <c r="C72" s="21" t="s">
        <v>56</v>
      </c>
      <c r="D72" s="21" t="s">
        <v>134</v>
      </c>
      <c r="E72" s="21" t="s">
        <v>1</v>
      </c>
      <c r="F72" s="22">
        <f>F74</f>
        <v>11376609.57</v>
      </c>
      <c r="G72" s="22">
        <f t="shared" ref="G72:H72" si="32">G74</f>
        <v>8600000</v>
      </c>
      <c r="H72" s="22">
        <f t="shared" si="32"/>
        <v>9300000</v>
      </c>
    </row>
    <row r="73" spans="1:8" ht="39" customHeight="1" x14ac:dyDescent="0.2">
      <c r="A73" s="6" t="s">
        <v>27</v>
      </c>
      <c r="B73" s="20">
        <v>201</v>
      </c>
      <c r="C73" s="21" t="s">
        <v>56</v>
      </c>
      <c r="D73" s="21" t="s">
        <v>134</v>
      </c>
      <c r="E73" s="21" t="s">
        <v>17</v>
      </c>
      <c r="F73" s="22">
        <f>F74</f>
        <v>11376609.57</v>
      </c>
      <c r="G73" s="22">
        <f t="shared" ref="G73:H73" si="33">G74</f>
        <v>8600000</v>
      </c>
      <c r="H73" s="22">
        <f t="shared" si="33"/>
        <v>9300000</v>
      </c>
    </row>
    <row r="74" spans="1:8" ht="39" customHeight="1" x14ac:dyDescent="0.2">
      <c r="A74" s="6" t="s">
        <v>24</v>
      </c>
      <c r="B74" s="20">
        <v>201</v>
      </c>
      <c r="C74" s="21" t="s">
        <v>56</v>
      </c>
      <c r="D74" s="21" t="s">
        <v>134</v>
      </c>
      <c r="E74" s="21" t="s">
        <v>18</v>
      </c>
      <c r="F74" s="22">
        <v>11376609.57</v>
      </c>
      <c r="G74" s="22">
        <v>8600000</v>
      </c>
      <c r="H74" s="22">
        <v>9300000</v>
      </c>
    </row>
    <row r="75" spans="1:8" ht="37.5" x14ac:dyDescent="0.2">
      <c r="A75" s="4" t="s">
        <v>31</v>
      </c>
      <c r="B75" s="17">
        <v>201</v>
      </c>
      <c r="C75" s="18" t="s">
        <v>57</v>
      </c>
      <c r="D75" s="18"/>
      <c r="E75" s="18"/>
      <c r="F75" s="19">
        <f>F78</f>
        <v>840000</v>
      </c>
      <c r="G75" s="19">
        <f t="shared" ref="G75:H75" si="34">G78</f>
        <v>644118</v>
      </c>
      <c r="H75" s="19">
        <f t="shared" si="34"/>
        <v>644118</v>
      </c>
    </row>
    <row r="76" spans="1:8" ht="37.5" x14ac:dyDescent="0.2">
      <c r="A76" s="6" t="s">
        <v>77</v>
      </c>
      <c r="B76" s="20">
        <v>201</v>
      </c>
      <c r="C76" s="21" t="s">
        <v>57</v>
      </c>
      <c r="D76" s="21" t="s">
        <v>105</v>
      </c>
      <c r="E76" s="23" t="s">
        <v>1</v>
      </c>
      <c r="F76" s="22">
        <f>F78</f>
        <v>840000</v>
      </c>
      <c r="G76" s="22">
        <f t="shared" ref="G76:H76" si="35">G78</f>
        <v>644118</v>
      </c>
      <c r="H76" s="22">
        <f t="shared" si="35"/>
        <v>644118</v>
      </c>
    </row>
    <row r="77" spans="1:8" ht="37.5" x14ac:dyDescent="0.2">
      <c r="A77" s="6" t="s">
        <v>27</v>
      </c>
      <c r="B77" s="20">
        <v>201</v>
      </c>
      <c r="C77" s="21" t="s">
        <v>57</v>
      </c>
      <c r="D77" s="21" t="s">
        <v>105</v>
      </c>
      <c r="E77" s="21" t="s">
        <v>17</v>
      </c>
      <c r="F77" s="22">
        <f>F78</f>
        <v>840000</v>
      </c>
      <c r="G77" s="22">
        <f t="shared" ref="G77:H77" si="36">G78</f>
        <v>644118</v>
      </c>
      <c r="H77" s="22">
        <f t="shared" si="36"/>
        <v>644118</v>
      </c>
    </row>
    <row r="78" spans="1:8" ht="36" customHeight="1" x14ac:dyDescent="0.2">
      <c r="A78" s="6" t="s">
        <v>24</v>
      </c>
      <c r="B78" s="20">
        <v>201</v>
      </c>
      <c r="C78" s="21" t="s">
        <v>57</v>
      </c>
      <c r="D78" s="21" t="s">
        <v>105</v>
      </c>
      <c r="E78" s="21" t="s">
        <v>18</v>
      </c>
      <c r="F78" s="22">
        <v>840000</v>
      </c>
      <c r="G78" s="22">
        <v>644118</v>
      </c>
      <c r="H78" s="22">
        <v>644118</v>
      </c>
    </row>
    <row r="79" spans="1:8" ht="18.75" x14ac:dyDescent="0.2">
      <c r="A79" s="4" t="s">
        <v>13</v>
      </c>
      <c r="B79" s="17">
        <v>201</v>
      </c>
      <c r="C79" s="18" t="s">
        <v>58</v>
      </c>
      <c r="D79" s="18"/>
      <c r="E79" s="18"/>
      <c r="F79" s="24">
        <f>F80+F87+F91</f>
        <v>14111951.639999999</v>
      </c>
      <c r="G79" s="24">
        <f t="shared" ref="G79:H79" si="37">G80+G87+G91</f>
        <v>8273857.8200000003</v>
      </c>
      <c r="H79" s="24">
        <f t="shared" si="37"/>
        <v>9530740.2399999984</v>
      </c>
    </row>
    <row r="80" spans="1:8" ht="19.5" x14ac:dyDescent="0.2">
      <c r="A80" s="4" t="s">
        <v>3</v>
      </c>
      <c r="B80" s="20">
        <v>201</v>
      </c>
      <c r="C80" s="23" t="s">
        <v>59</v>
      </c>
      <c r="D80" s="23"/>
      <c r="E80" s="23"/>
      <c r="F80" s="25">
        <f>F81+F84</f>
        <v>619088</v>
      </c>
      <c r="G80" s="25">
        <f t="shared" ref="G80:H80" si="38">G81+G84</f>
        <v>619088</v>
      </c>
      <c r="H80" s="25">
        <f t="shared" si="38"/>
        <v>619088</v>
      </c>
    </row>
    <row r="81" spans="1:8" ht="18.75" x14ac:dyDescent="0.2">
      <c r="A81" s="6" t="s">
        <v>79</v>
      </c>
      <c r="B81" s="20">
        <v>201</v>
      </c>
      <c r="C81" s="21" t="s">
        <v>59</v>
      </c>
      <c r="D81" s="21" t="s">
        <v>106</v>
      </c>
      <c r="E81" s="21" t="s">
        <v>1</v>
      </c>
      <c r="F81" s="25">
        <v>230000</v>
      </c>
      <c r="G81" s="25">
        <v>230000</v>
      </c>
      <c r="H81" s="25">
        <v>230000</v>
      </c>
    </row>
    <row r="82" spans="1:8" ht="37.5" x14ac:dyDescent="0.2">
      <c r="A82" s="6" t="s">
        <v>27</v>
      </c>
      <c r="B82" s="20">
        <v>201</v>
      </c>
      <c r="C82" s="21" t="s">
        <v>59</v>
      </c>
      <c r="D82" s="21" t="s">
        <v>106</v>
      </c>
      <c r="E82" s="21" t="s">
        <v>17</v>
      </c>
      <c r="F82" s="25">
        <v>230000</v>
      </c>
      <c r="G82" s="25">
        <v>230000</v>
      </c>
      <c r="H82" s="25">
        <v>230000</v>
      </c>
    </row>
    <row r="83" spans="1:8" ht="36" customHeight="1" x14ac:dyDescent="0.2">
      <c r="A83" s="6" t="s">
        <v>24</v>
      </c>
      <c r="B83" s="20">
        <v>201</v>
      </c>
      <c r="C83" s="21" t="s">
        <v>59</v>
      </c>
      <c r="D83" s="21" t="s">
        <v>106</v>
      </c>
      <c r="E83" s="21" t="s">
        <v>18</v>
      </c>
      <c r="F83" s="25">
        <v>230000</v>
      </c>
      <c r="G83" s="25">
        <v>230000</v>
      </c>
      <c r="H83" s="25">
        <v>230000</v>
      </c>
    </row>
    <row r="84" spans="1:8" ht="114.75" customHeight="1" x14ac:dyDescent="0.2">
      <c r="A84" s="6" t="s">
        <v>78</v>
      </c>
      <c r="B84" s="20">
        <v>201</v>
      </c>
      <c r="C84" s="21" t="s">
        <v>59</v>
      </c>
      <c r="D84" s="21" t="s">
        <v>107</v>
      </c>
      <c r="E84" s="21" t="s">
        <v>1</v>
      </c>
      <c r="F84" s="25">
        <f>F86</f>
        <v>389088</v>
      </c>
      <c r="G84" s="25">
        <f t="shared" ref="G84:H84" si="39">G86</f>
        <v>389088</v>
      </c>
      <c r="H84" s="25">
        <f t="shared" si="39"/>
        <v>389088</v>
      </c>
    </row>
    <row r="85" spans="1:8" ht="37.5" x14ac:dyDescent="0.2">
      <c r="A85" s="6" t="s">
        <v>27</v>
      </c>
      <c r="B85" s="20">
        <v>201</v>
      </c>
      <c r="C85" s="21" t="s">
        <v>59</v>
      </c>
      <c r="D85" s="21" t="s">
        <v>107</v>
      </c>
      <c r="E85" s="21" t="s">
        <v>17</v>
      </c>
      <c r="F85" s="25">
        <f>F86</f>
        <v>389088</v>
      </c>
      <c r="G85" s="25">
        <f t="shared" ref="G85:H85" si="40">G86</f>
        <v>389088</v>
      </c>
      <c r="H85" s="25">
        <f t="shared" si="40"/>
        <v>389088</v>
      </c>
    </row>
    <row r="86" spans="1:8" ht="38.25" customHeight="1" x14ac:dyDescent="0.2">
      <c r="A86" s="6" t="s">
        <v>24</v>
      </c>
      <c r="B86" s="20">
        <v>201</v>
      </c>
      <c r="C86" s="21" t="s">
        <v>59</v>
      </c>
      <c r="D86" s="21" t="s">
        <v>107</v>
      </c>
      <c r="E86" s="21" t="s">
        <v>18</v>
      </c>
      <c r="F86" s="25">
        <v>389088</v>
      </c>
      <c r="G86" s="25">
        <v>389088</v>
      </c>
      <c r="H86" s="25">
        <v>389088</v>
      </c>
    </row>
    <row r="87" spans="1:8" ht="25.5" customHeight="1" x14ac:dyDescent="0.2">
      <c r="A87" s="4" t="s">
        <v>135</v>
      </c>
      <c r="B87" s="17">
        <v>201</v>
      </c>
      <c r="C87" s="18" t="s">
        <v>125</v>
      </c>
      <c r="D87" s="21"/>
      <c r="E87" s="21"/>
      <c r="F87" s="24">
        <f>F88</f>
        <v>286802.51</v>
      </c>
      <c r="G87" s="24">
        <f t="shared" ref="G87:H87" si="41">G88</f>
        <v>199270.09</v>
      </c>
      <c r="H87" s="24">
        <f t="shared" si="41"/>
        <v>83962.11</v>
      </c>
    </row>
    <row r="88" spans="1:8" ht="119.25" customHeight="1" x14ac:dyDescent="0.2">
      <c r="A88" s="6" t="s">
        <v>126</v>
      </c>
      <c r="B88" s="20">
        <v>201</v>
      </c>
      <c r="C88" s="21" t="s">
        <v>125</v>
      </c>
      <c r="D88" s="21" t="s">
        <v>127</v>
      </c>
      <c r="E88" s="21" t="s">
        <v>1</v>
      </c>
      <c r="F88" s="25">
        <f>F90</f>
        <v>286802.51</v>
      </c>
      <c r="G88" s="25">
        <f t="shared" ref="G88:H88" si="42">G90</f>
        <v>199270.09</v>
      </c>
      <c r="H88" s="25">
        <f t="shared" si="42"/>
        <v>83962.11</v>
      </c>
    </row>
    <row r="89" spans="1:8" ht="43.5" customHeight="1" x14ac:dyDescent="0.2">
      <c r="A89" s="6" t="s">
        <v>27</v>
      </c>
      <c r="B89" s="20">
        <v>201</v>
      </c>
      <c r="C89" s="21" t="s">
        <v>125</v>
      </c>
      <c r="D89" s="21" t="s">
        <v>127</v>
      </c>
      <c r="E89" s="21" t="s">
        <v>17</v>
      </c>
      <c r="F89" s="25">
        <f>F90</f>
        <v>286802.51</v>
      </c>
      <c r="G89" s="25">
        <f t="shared" ref="G89:H89" si="43">G90</f>
        <v>199270.09</v>
      </c>
      <c r="H89" s="25">
        <f t="shared" si="43"/>
        <v>83962.11</v>
      </c>
    </row>
    <row r="90" spans="1:8" ht="43.5" customHeight="1" x14ac:dyDescent="0.2">
      <c r="A90" s="6" t="s">
        <v>24</v>
      </c>
      <c r="B90" s="20">
        <v>201</v>
      </c>
      <c r="C90" s="21" t="s">
        <v>125</v>
      </c>
      <c r="D90" s="21" t="s">
        <v>127</v>
      </c>
      <c r="E90" s="21" t="s">
        <v>18</v>
      </c>
      <c r="F90" s="25">
        <v>286802.51</v>
      </c>
      <c r="G90" s="25">
        <v>199270.09</v>
      </c>
      <c r="H90" s="25">
        <v>83962.11</v>
      </c>
    </row>
    <row r="91" spans="1:8" ht="19.5" x14ac:dyDescent="0.2">
      <c r="A91" s="4" t="s">
        <v>4</v>
      </c>
      <c r="B91" s="20">
        <v>201</v>
      </c>
      <c r="C91" s="23" t="s">
        <v>60</v>
      </c>
      <c r="D91" s="23"/>
      <c r="E91" s="23"/>
      <c r="F91" s="26">
        <f>F95+F98+F101+F104+F107+F109+F113+F92</f>
        <v>13206061.129999999</v>
      </c>
      <c r="G91" s="26">
        <f t="shared" ref="G91:H91" si="44">G95+G98+G101+G104+G107+G109+G111</f>
        <v>7455499.7300000004</v>
      </c>
      <c r="H91" s="26">
        <f t="shared" si="44"/>
        <v>8827690.129999999</v>
      </c>
    </row>
    <row r="92" spans="1:8" ht="93.75" x14ac:dyDescent="0.2">
      <c r="A92" s="6" t="s">
        <v>148</v>
      </c>
      <c r="B92" s="20">
        <v>201</v>
      </c>
      <c r="C92" s="21" t="s">
        <v>60</v>
      </c>
      <c r="D92" s="21" t="s">
        <v>149</v>
      </c>
      <c r="E92" s="21" t="s">
        <v>1</v>
      </c>
      <c r="F92" s="22">
        <v>2447720</v>
      </c>
      <c r="G92" s="26"/>
      <c r="H92" s="26"/>
    </row>
    <row r="93" spans="1:8" ht="37.5" x14ac:dyDescent="0.2">
      <c r="A93" s="6" t="s">
        <v>27</v>
      </c>
      <c r="B93" s="20">
        <v>202</v>
      </c>
      <c r="C93" s="21" t="s">
        <v>60</v>
      </c>
      <c r="D93" s="21" t="s">
        <v>149</v>
      </c>
      <c r="E93" s="21" t="s">
        <v>17</v>
      </c>
      <c r="F93" s="22">
        <v>2447720</v>
      </c>
      <c r="G93" s="26"/>
      <c r="H93" s="26"/>
    </row>
    <row r="94" spans="1:8" ht="37.5" x14ac:dyDescent="0.2">
      <c r="A94" s="6" t="s">
        <v>24</v>
      </c>
      <c r="B94" s="20">
        <v>203</v>
      </c>
      <c r="C94" s="21" t="s">
        <v>60</v>
      </c>
      <c r="D94" s="21" t="s">
        <v>149</v>
      </c>
      <c r="E94" s="21" t="s">
        <v>18</v>
      </c>
      <c r="F94" s="22">
        <v>2447720</v>
      </c>
      <c r="G94" s="26"/>
      <c r="H94" s="26"/>
    </row>
    <row r="95" spans="1:8" ht="18.75" x14ac:dyDescent="0.2">
      <c r="A95" s="6" t="s">
        <v>80</v>
      </c>
      <c r="B95" s="20">
        <v>201</v>
      </c>
      <c r="C95" s="21" t="s">
        <v>60</v>
      </c>
      <c r="D95" s="21" t="s">
        <v>108</v>
      </c>
      <c r="E95" s="21" t="s">
        <v>1</v>
      </c>
      <c r="F95" s="22">
        <f>F97</f>
        <v>2138688</v>
      </c>
      <c r="G95" s="22">
        <f t="shared" ref="G95:H95" si="45">G97</f>
        <v>1748445.73</v>
      </c>
      <c r="H95" s="22">
        <f t="shared" si="45"/>
        <v>1748445.73</v>
      </c>
    </row>
    <row r="96" spans="1:8" ht="37.5" x14ac:dyDescent="0.2">
      <c r="A96" s="6" t="s">
        <v>27</v>
      </c>
      <c r="B96" s="20">
        <v>201</v>
      </c>
      <c r="C96" s="21" t="s">
        <v>60</v>
      </c>
      <c r="D96" s="21" t="s">
        <v>108</v>
      </c>
      <c r="E96" s="21" t="s">
        <v>17</v>
      </c>
      <c r="F96" s="22">
        <f>F97</f>
        <v>2138688</v>
      </c>
      <c r="G96" s="22">
        <f t="shared" ref="G96:H96" si="46">G97</f>
        <v>1748445.73</v>
      </c>
      <c r="H96" s="22">
        <f t="shared" si="46"/>
        <v>1748445.73</v>
      </c>
    </row>
    <row r="97" spans="1:8" ht="36.75" customHeight="1" x14ac:dyDescent="0.2">
      <c r="A97" s="6" t="s">
        <v>24</v>
      </c>
      <c r="B97" s="20">
        <v>201</v>
      </c>
      <c r="C97" s="21" t="s">
        <v>60</v>
      </c>
      <c r="D97" s="21" t="s">
        <v>108</v>
      </c>
      <c r="E97" s="21" t="s">
        <v>18</v>
      </c>
      <c r="F97" s="22">
        <v>2138688</v>
      </c>
      <c r="G97" s="22">
        <v>1748445.73</v>
      </c>
      <c r="H97" s="22">
        <v>1748445.73</v>
      </c>
    </row>
    <row r="98" spans="1:8" ht="18.75" x14ac:dyDescent="0.2">
      <c r="A98" s="6" t="s">
        <v>81</v>
      </c>
      <c r="B98" s="20">
        <v>201</v>
      </c>
      <c r="C98" s="21" t="s">
        <v>60</v>
      </c>
      <c r="D98" s="21" t="s">
        <v>109</v>
      </c>
      <c r="E98" s="21" t="s">
        <v>1</v>
      </c>
      <c r="F98" s="22">
        <f>F100</f>
        <v>20000</v>
      </c>
      <c r="G98" s="22">
        <v>40000</v>
      </c>
      <c r="H98" s="22">
        <v>40000</v>
      </c>
    </row>
    <row r="99" spans="1:8" ht="37.5" x14ac:dyDescent="0.2">
      <c r="A99" s="6" t="s">
        <v>27</v>
      </c>
      <c r="B99" s="20">
        <v>201</v>
      </c>
      <c r="C99" s="21" t="s">
        <v>60</v>
      </c>
      <c r="D99" s="21" t="s">
        <v>109</v>
      </c>
      <c r="E99" s="21" t="s">
        <v>17</v>
      </c>
      <c r="F99" s="22">
        <f>F100</f>
        <v>20000</v>
      </c>
      <c r="G99" s="22">
        <v>40000</v>
      </c>
      <c r="H99" s="22">
        <v>40000</v>
      </c>
    </row>
    <row r="100" spans="1:8" ht="38.25" customHeight="1" x14ac:dyDescent="0.2">
      <c r="A100" s="6" t="s">
        <v>24</v>
      </c>
      <c r="B100" s="20">
        <v>201</v>
      </c>
      <c r="C100" s="21" t="s">
        <v>60</v>
      </c>
      <c r="D100" s="21" t="s">
        <v>109</v>
      </c>
      <c r="E100" s="21" t="s">
        <v>18</v>
      </c>
      <c r="F100" s="22">
        <v>20000</v>
      </c>
      <c r="G100" s="22">
        <v>20000</v>
      </c>
      <c r="H100" s="22">
        <v>20000</v>
      </c>
    </row>
    <row r="101" spans="1:8" ht="18.75" x14ac:dyDescent="0.2">
      <c r="A101" s="6" t="s">
        <v>82</v>
      </c>
      <c r="B101" s="20">
        <v>201</v>
      </c>
      <c r="C101" s="21" t="s">
        <v>60</v>
      </c>
      <c r="D101" s="21" t="s">
        <v>110</v>
      </c>
      <c r="E101" s="21" t="s">
        <v>1</v>
      </c>
      <c r="F101" s="22">
        <f>F103</f>
        <v>280531</v>
      </c>
      <c r="G101" s="22">
        <f t="shared" ref="G101:H101" si="47">G103</f>
        <v>170600</v>
      </c>
      <c r="H101" s="22">
        <f t="shared" si="47"/>
        <v>170600</v>
      </c>
    </row>
    <row r="102" spans="1:8" ht="37.5" x14ac:dyDescent="0.2">
      <c r="A102" s="6" t="s">
        <v>27</v>
      </c>
      <c r="B102" s="20">
        <v>201</v>
      </c>
      <c r="C102" s="21" t="s">
        <v>60</v>
      </c>
      <c r="D102" s="21" t="s">
        <v>110</v>
      </c>
      <c r="E102" s="21" t="s">
        <v>17</v>
      </c>
      <c r="F102" s="22">
        <f>F103</f>
        <v>280531</v>
      </c>
      <c r="G102" s="22">
        <f t="shared" ref="G102:H102" si="48">G103</f>
        <v>170600</v>
      </c>
      <c r="H102" s="22">
        <f t="shared" si="48"/>
        <v>170600</v>
      </c>
    </row>
    <row r="103" spans="1:8" ht="38.25" customHeight="1" x14ac:dyDescent="0.2">
      <c r="A103" s="6" t="s">
        <v>24</v>
      </c>
      <c r="B103" s="20">
        <v>201</v>
      </c>
      <c r="C103" s="21" t="s">
        <v>60</v>
      </c>
      <c r="D103" s="21" t="s">
        <v>110</v>
      </c>
      <c r="E103" s="21" t="s">
        <v>18</v>
      </c>
      <c r="F103" s="22">
        <v>280531</v>
      </c>
      <c r="G103" s="22">
        <v>170600</v>
      </c>
      <c r="H103" s="22">
        <v>170600</v>
      </c>
    </row>
    <row r="104" spans="1:8" ht="18.75" x14ac:dyDescent="0.2">
      <c r="A104" s="6" t="s">
        <v>83</v>
      </c>
      <c r="B104" s="20">
        <v>201</v>
      </c>
      <c r="C104" s="21" t="s">
        <v>60</v>
      </c>
      <c r="D104" s="21" t="s">
        <v>111</v>
      </c>
      <c r="E104" s="21" t="s">
        <v>1</v>
      </c>
      <c r="F104" s="22">
        <f>F106</f>
        <v>4485407.63</v>
      </c>
      <c r="G104" s="22">
        <f t="shared" ref="G104:H104" si="49">G106</f>
        <v>1801513.78</v>
      </c>
      <c r="H104" s="22">
        <f t="shared" si="49"/>
        <v>3024697.07</v>
      </c>
    </row>
    <row r="105" spans="1:8" ht="37.5" x14ac:dyDescent="0.2">
      <c r="A105" s="6" t="s">
        <v>27</v>
      </c>
      <c r="B105" s="20">
        <v>201</v>
      </c>
      <c r="C105" s="21" t="s">
        <v>60</v>
      </c>
      <c r="D105" s="21" t="s">
        <v>111</v>
      </c>
      <c r="E105" s="21" t="s">
        <v>17</v>
      </c>
      <c r="F105" s="22">
        <f>F106</f>
        <v>4485407.63</v>
      </c>
      <c r="G105" s="22">
        <f t="shared" ref="G105:H105" si="50">G106</f>
        <v>1801513.78</v>
      </c>
      <c r="H105" s="22">
        <f t="shared" si="50"/>
        <v>3024697.07</v>
      </c>
    </row>
    <row r="106" spans="1:8" ht="42.75" customHeight="1" x14ac:dyDescent="0.2">
      <c r="A106" s="6" t="s">
        <v>24</v>
      </c>
      <c r="B106" s="20">
        <v>201</v>
      </c>
      <c r="C106" s="21" t="s">
        <v>60</v>
      </c>
      <c r="D106" s="21" t="s">
        <v>111</v>
      </c>
      <c r="E106" s="21" t="s">
        <v>18</v>
      </c>
      <c r="F106" s="22">
        <v>4485407.63</v>
      </c>
      <c r="G106" s="22">
        <v>1801513.78</v>
      </c>
      <c r="H106" s="22">
        <v>3024697.07</v>
      </c>
    </row>
    <row r="107" spans="1:8" ht="20.25" customHeight="1" x14ac:dyDescent="0.2">
      <c r="A107" s="6" t="s">
        <v>90</v>
      </c>
      <c r="B107" s="20">
        <v>201</v>
      </c>
      <c r="C107" s="21" t="s">
        <v>60</v>
      </c>
      <c r="D107" s="21" t="s">
        <v>112</v>
      </c>
      <c r="E107" s="21" t="s">
        <v>91</v>
      </c>
      <c r="F107" s="22">
        <f>F108</f>
        <v>155000</v>
      </c>
      <c r="G107" s="22">
        <v>25000</v>
      </c>
      <c r="H107" s="22">
        <v>25000</v>
      </c>
    </row>
    <row r="108" spans="1:8" ht="56.25" x14ac:dyDescent="0.2">
      <c r="A108" s="6" t="s">
        <v>88</v>
      </c>
      <c r="B108" s="20">
        <v>201</v>
      </c>
      <c r="C108" s="21" t="s">
        <v>60</v>
      </c>
      <c r="D108" s="21" t="s">
        <v>112</v>
      </c>
      <c r="E108" s="21" t="s">
        <v>89</v>
      </c>
      <c r="F108" s="22">
        <v>155000</v>
      </c>
      <c r="G108" s="22">
        <v>25000</v>
      </c>
      <c r="H108" s="22">
        <v>25000</v>
      </c>
    </row>
    <row r="109" spans="1:8" ht="18.75" x14ac:dyDescent="0.2">
      <c r="A109" s="6" t="s">
        <v>90</v>
      </c>
      <c r="B109" s="20">
        <v>201</v>
      </c>
      <c r="C109" s="21" t="s">
        <v>60</v>
      </c>
      <c r="D109" s="21" t="s">
        <v>113</v>
      </c>
      <c r="E109" s="21" t="s">
        <v>91</v>
      </c>
      <c r="F109" s="22">
        <v>50000</v>
      </c>
      <c r="G109" s="22">
        <v>50000</v>
      </c>
      <c r="H109" s="22">
        <v>50000</v>
      </c>
    </row>
    <row r="110" spans="1:8" ht="18.75" x14ac:dyDescent="0.2">
      <c r="A110" s="6" t="s">
        <v>93</v>
      </c>
      <c r="B110" s="20">
        <v>201</v>
      </c>
      <c r="C110" s="21" t="s">
        <v>60</v>
      </c>
      <c r="D110" s="21" t="s">
        <v>113</v>
      </c>
      <c r="E110" s="21" t="s">
        <v>92</v>
      </c>
      <c r="F110" s="22">
        <v>50000</v>
      </c>
      <c r="G110" s="22">
        <v>50000</v>
      </c>
      <c r="H110" s="22">
        <v>50000</v>
      </c>
    </row>
    <row r="111" spans="1:8" ht="75" x14ac:dyDescent="0.2">
      <c r="A111" s="6" t="s">
        <v>94</v>
      </c>
      <c r="B111" s="20">
        <v>201</v>
      </c>
      <c r="C111" s="21" t="s">
        <v>60</v>
      </c>
      <c r="D111" s="21" t="s">
        <v>145</v>
      </c>
      <c r="E111" s="21" t="s">
        <v>1</v>
      </c>
      <c r="F111" s="22">
        <f>F113</f>
        <v>3628714.5</v>
      </c>
      <c r="G111" s="22" t="str">
        <f t="shared" ref="G111:H111" si="51">G113</f>
        <v>3619940,22</v>
      </c>
      <c r="H111" s="22">
        <f t="shared" si="51"/>
        <v>3768947.33</v>
      </c>
    </row>
    <row r="112" spans="1:8" ht="37.5" x14ac:dyDescent="0.2">
      <c r="A112" s="6" t="s">
        <v>27</v>
      </c>
      <c r="B112" s="20">
        <v>201</v>
      </c>
      <c r="C112" s="21" t="s">
        <v>60</v>
      </c>
      <c r="D112" s="21" t="s">
        <v>145</v>
      </c>
      <c r="E112" s="21" t="s">
        <v>17</v>
      </c>
      <c r="F112" s="22">
        <f>F113</f>
        <v>3628714.5</v>
      </c>
      <c r="G112" s="22" t="str">
        <f t="shared" ref="G112:H112" si="52">G113</f>
        <v>3619940,22</v>
      </c>
      <c r="H112" s="22">
        <f t="shared" si="52"/>
        <v>3768947.33</v>
      </c>
    </row>
    <row r="113" spans="1:8" ht="39.75" customHeight="1" x14ac:dyDescent="0.2">
      <c r="A113" s="6" t="s">
        <v>24</v>
      </c>
      <c r="B113" s="20">
        <v>201</v>
      </c>
      <c r="C113" s="21" t="s">
        <v>60</v>
      </c>
      <c r="D113" s="21" t="s">
        <v>145</v>
      </c>
      <c r="E113" s="21" t="s">
        <v>18</v>
      </c>
      <c r="F113" s="22">
        <v>3628714.5</v>
      </c>
      <c r="G113" s="33" t="s">
        <v>144</v>
      </c>
      <c r="H113" s="22">
        <v>3768947.33</v>
      </c>
    </row>
    <row r="114" spans="1:8" ht="21.75" customHeight="1" x14ac:dyDescent="0.2">
      <c r="A114" s="4" t="s">
        <v>8</v>
      </c>
      <c r="B114" s="17">
        <v>201</v>
      </c>
      <c r="C114" s="18" t="s">
        <v>61</v>
      </c>
      <c r="D114" s="18"/>
      <c r="E114" s="18"/>
      <c r="F114" s="19">
        <f>F117</f>
        <v>1148701.76</v>
      </c>
      <c r="G114" s="19">
        <f t="shared" ref="G114:H114" si="53">G117</f>
        <v>701560.92</v>
      </c>
      <c r="H114" s="19">
        <f t="shared" si="53"/>
        <v>701560.92</v>
      </c>
    </row>
    <row r="115" spans="1:8" ht="131.25" x14ac:dyDescent="0.2">
      <c r="A115" s="6" t="s">
        <v>84</v>
      </c>
      <c r="B115" s="27">
        <v>201</v>
      </c>
      <c r="C115" s="21" t="s">
        <v>62</v>
      </c>
      <c r="D115" s="21" t="s">
        <v>114</v>
      </c>
      <c r="E115" s="21" t="s">
        <v>1</v>
      </c>
      <c r="F115" s="22">
        <f>F117</f>
        <v>1148701.76</v>
      </c>
      <c r="G115" s="22">
        <f t="shared" ref="G115:H115" si="54">G117</f>
        <v>701560.92</v>
      </c>
      <c r="H115" s="22">
        <f t="shared" si="54"/>
        <v>701560.92</v>
      </c>
    </row>
    <row r="116" spans="1:8" ht="18.75" x14ac:dyDescent="0.2">
      <c r="A116" s="6" t="s">
        <v>32</v>
      </c>
      <c r="B116" s="27">
        <v>201</v>
      </c>
      <c r="C116" s="21" t="s">
        <v>62</v>
      </c>
      <c r="D116" s="21" t="s">
        <v>114</v>
      </c>
      <c r="E116" s="21" t="s">
        <v>33</v>
      </c>
      <c r="F116" s="22">
        <f>F117</f>
        <v>1148701.76</v>
      </c>
      <c r="G116" s="22">
        <f t="shared" ref="G116:H116" si="55">G117</f>
        <v>701560.92</v>
      </c>
      <c r="H116" s="22">
        <f t="shared" si="55"/>
        <v>701560.92</v>
      </c>
    </row>
    <row r="117" spans="1:8" ht="18.75" x14ac:dyDescent="0.2">
      <c r="A117" s="6" t="s">
        <v>40</v>
      </c>
      <c r="B117" s="27">
        <v>201</v>
      </c>
      <c r="C117" s="21" t="s">
        <v>62</v>
      </c>
      <c r="D117" s="21" t="s">
        <v>114</v>
      </c>
      <c r="E117" s="21" t="s">
        <v>39</v>
      </c>
      <c r="F117" s="22">
        <v>1148701.76</v>
      </c>
      <c r="G117" s="22">
        <v>701560.92</v>
      </c>
      <c r="H117" s="22">
        <v>701560.92</v>
      </c>
    </row>
    <row r="118" spans="1:8" ht="18.75" x14ac:dyDescent="0.2">
      <c r="A118" s="5" t="s">
        <v>10</v>
      </c>
      <c r="B118" s="17">
        <v>201</v>
      </c>
      <c r="C118" s="18" t="s">
        <v>63</v>
      </c>
      <c r="D118" s="18"/>
      <c r="E118" s="18"/>
      <c r="F118" s="19">
        <f>F121</f>
        <v>372360</v>
      </c>
      <c r="G118" s="19">
        <f t="shared" ref="G118:H118" si="56">G121</f>
        <v>372360</v>
      </c>
      <c r="H118" s="19">
        <f t="shared" si="56"/>
        <v>372360</v>
      </c>
    </row>
    <row r="119" spans="1:8" ht="37.5" x14ac:dyDescent="0.2">
      <c r="A119" s="28" t="s">
        <v>86</v>
      </c>
      <c r="B119" s="27">
        <v>201</v>
      </c>
      <c r="C119" s="21" t="s">
        <v>64</v>
      </c>
      <c r="D119" s="21" t="s">
        <v>115</v>
      </c>
      <c r="E119" s="21" t="s">
        <v>1</v>
      </c>
      <c r="F119" s="22">
        <f>F121</f>
        <v>372360</v>
      </c>
      <c r="G119" s="22">
        <f t="shared" ref="G119:H119" si="57">G121</f>
        <v>372360</v>
      </c>
      <c r="H119" s="22">
        <f t="shared" si="57"/>
        <v>372360</v>
      </c>
    </row>
    <row r="120" spans="1:8" ht="37.5" x14ac:dyDescent="0.2">
      <c r="A120" s="29" t="s">
        <v>28</v>
      </c>
      <c r="B120" s="27">
        <v>201</v>
      </c>
      <c r="C120" s="21" t="s">
        <v>64</v>
      </c>
      <c r="D120" s="21" t="s">
        <v>115</v>
      </c>
      <c r="E120" s="21" t="s">
        <v>22</v>
      </c>
      <c r="F120" s="22">
        <f>F121</f>
        <v>372360</v>
      </c>
      <c r="G120" s="22">
        <f t="shared" ref="G120:H120" si="58">G121</f>
        <v>372360</v>
      </c>
      <c r="H120" s="22">
        <f t="shared" si="58"/>
        <v>372360</v>
      </c>
    </row>
    <row r="121" spans="1:8" ht="37.5" x14ac:dyDescent="0.2">
      <c r="A121" s="6" t="s">
        <v>29</v>
      </c>
      <c r="B121" s="27">
        <v>201</v>
      </c>
      <c r="C121" s="21" t="s">
        <v>64</v>
      </c>
      <c r="D121" s="21" t="s">
        <v>115</v>
      </c>
      <c r="E121" s="21" t="s">
        <v>23</v>
      </c>
      <c r="F121" s="22">
        <v>372360</v>
      </c>
      <c r="G121" s="22">
        <v>372360</v>
      </c>
      <c r="H121" s="22">
        <v>372360</v>
      </c>
    </row>
    <row r="122" spans="1:8" ht="18.75" x14ac:dyDescent="0.2">
      <c r="A122" s="5" t="s">
        <v>9</v>
      </c>
      <c r="B122" s="17">
        <v>201</v>
      </c>
      <c r="C122" s="18" t="s">
        <v>65</v>
      </c>
      <c r="D122" s="18"/>
      <c r="E122" s="18"/>
      <c r="F122" s="19">
        <f>F126+F127</f>
        <v>119562</v>
      </c>
      <c r="G122" s="19">
        <f t="shared" ref="G122:H122" si="59">G126+G127</f>
        <v>101870</v>
      </c>
      <c r="H122" s="19">
        <f t="shared" si="59"/>
        <v>101870</v>
      </c>
    </row>
    <row r="123" spans="1:8" ht="18.75" x14ac:dyDescent="0.2">
      <c r="A123" s="5" t="s">
        <v>36</v>
      </c>
      <c r="B123" s="31">
        <v>201</v>
      </c>
      <c r="C123" s="18" t="s">
        <v>66</v>
      </c>
      <c r="D123" s="18"/>
      <c r="E123" s="18"/>
      <c r="F123" s="19">
        <f>F126+F127</f>
        <v>119562</v>
      </c>
      <c r="G123" s="19">
        <f t="shared" ref="G123:H123" si="60">G126+G127</f>
        <v>101870</v>
      </c>
      <c r="H123" s="19">
        <f t="shared" si="60"/>
        <v>101870</v>
      </c>
    </row>
    <row r="124" spans="1:8" ht="37.5" x14ac:dyDescent="0.2">
      <c r="A124" s="29" t="s">
        <v>85</v>
      </c>
      <c r="B124" s="27">
        <v>201</v>
      </c>
      <c r="C124" s="21" t="s">
        <v>66</v>
      </c>
      <c r="D124" s="21" t="s">
        <v>116</v>
      </c>
      <c r="E124" s="21" t="s">
        <v>1</v>
      </c>
      <c r="F124" s="22">
        <f>F126</f>
        <v>109562</v>
      </c>
      <c r="G124" s="22">
        <f t="shared" ref="G124:H124" si="61">G126</f>
        <v>96870</v>
      </c>
      <c r="H124" s="22">
        <f t="shared" si="61"/>
        <v>96870</v>
      </c>
    </row>
    <row r="125" spans="1:8" ht="37.5" x14ac:dyDescent="0.2">
      <c r="A125" s="6" t="s">
        <v>27</v>
      </c>
      <c r="B125" s="27">
        <v>201</v>
      </c>
      <c r="C125" s="21" t="s">
        <v>66</v>
      </c>
      <c r="D125" s="21" t="s">
        <v>116</v>
      </c>
      <c r="E125" s="21" t="s">
        <v>17</v>
      </c>
      <c r="F125" s="22">
        <f>F126</f>
        <v>109562</v>
      </c>
      <c r="G125" s="22">
        <f t="shared" ref="G125:H125" si="62">G126</f>
        <v>96870</v>
      </c>
      <c r="H125" s="22">
        <f t="shared" si="62"/>
        <v>96870</v>
      </c>
    </row>
    <row r="126" spans="1:8" ht="37.5" x14ac:dyDescent="0.2">
      <c r="A126" s="6" t="s">
        <v>24</v>
      </c>
      <c r="B126" s="20">
        <v>201</v>
      </c>
      <c r="C126" s="21" t="s">
        <v>66</v>
      </c>
      <c r="D126" s="21" t="s">
        <v>116</v>
      </c>
      <c r="E126" s="21" t="s">
        <v>18</v>
      </c>
      <c r="F126" s="22">
        <v>109562</v>
      </c>
      <c r="G126" s="22">
        <v>96870</v>
      </c>
      <c r="H126" s="22">
        <v>96870</v>
      </c>
    </row>
    <row r="127" spans="1:8" ht="37.5" x14ac:dyDescent="0.2">
      <c r="A127" s="29" t="s">
        <v>121</v>
      </c>
      <c r="B127" s="27">
        <v>201</v>
      </c>
      <c r="C127" s="21" t="s">
        <v>66</v>
      </c>
      <c r="D127" s="21" t="s">
        <v>120</v>
      </c>
      <c r="E127" s="21" t="s">
        <v>1</v>
      </c>
      <c r="F127" s="22">
        <f>F129</f>
        <v>10000</v>
      </c>
      <c r="G127" s="22">
        <f t="shared" ref="G127:H127" si="63">G129</f>
        <v>5000</v>
      </c>
      <c r="H127" s="22">
        <f t="shared" si="63"/>
        <v>5000</v>
      </c>
    </row>
    <row r="128" spans="1:8" ht="37.5" x14ac:dyDescent="0.2">
      <c r="A128" s="6" t="s">
        <v>27</v>
      </c>
      <c r="B128" s="27">
        <v>201</v>
      </c>
      <c r="C128" s="21" t="s">
        <v>66</v>
      </c>
      <c r="D128" s="21" t="s">
        <v>120</v>
      </c>
      <c r="E128" s="21" t="s">
        <v>17</v>
      </c>
      <c r="F128" s="22">
        <f>F129</f>
        <v>10000</v>
      </c>
      <c r="G128" s="22">
        <f t="shared" ref="G128:H128" si="64">G129</f>
        <v>5000</v>
      </c>
      <c r="H128" s="22">
        <f t="shared" si="64"/>
        <v>5000</v>
      </c>
    </row>
    <row r="129" spans="1:8" ht="43.5" customHeight="1" x14ac:dyDescent="0.2">
      <c r="A129" s="6" t="s">
        <v>24</v>
      </c>
      <c r="B129" s="20">
        <v>201</v>
      </c>
      <c r="C129" s="21" t="s">
        <v>66</v>
      </c>
      <c r="D129" s="21" t="s">
        <v>120</v>
      </c>
      <c r="E129" s="21" t="s">
        <v>18</v>
      </c>
      <c r="F129" s="22">
        <v>10000</v>
      </c>
      <c r="G129" s="22">
        <v>5000</v>
      </c>
      <c r="H129" s="22">
        <v>5000</v>
      </c>
    </row>
    <row r="130" spans="1:8" ht="22.5" customHeight="1" x14ac:dyDescent="0.2">
      <c r="A130" s="4" t="s">
        <v>136</v>
      </c>
      <c r="B130" s="31">
        <v>201</v>
      </c>
      <c r="C130" s="18" t="s">
        <v>51</v>
      </c>
      <c r="D130" s="37" t="s">
        <v>44</v>
      </c>
      <c r="E130" s="18" t="s">
        <v>1</v>
      </c>
      <c r="F130" s="38">
        <v>0</v>
      </c>
      <c r="G130" s="38">
        <v>317448</v>
      </c>
      <c r="H130" s="38">
        <v>634773</v>
      </c>
    </row>
    <row r="131" spans="1:8" ht="20.25" customHeight="1" x14ac:dyDescent="0.2">
      <c r="A131" s="6" t="s">
        <v>136</v>
      </c>
      <c r="B131" s="27">
        <v>201</v>
      </c>
      <c r="C131" s="21" t="s">
        <v>51</v>
      </c>
      <c r="D131" s="35" t="s">
        <v>44</v>
      </c>
      <c r="E131" s="21" t="s">
        <v>1</v>
      </c>
      <c r="F131" s="36">
        <v>0</v>
      </c>
      <c r="G131" s="36">
        <v>317448</v>
      </c>
      <c r="H131" s="36">
        <v>634773</v>
      </c>
    </row>
    <row r="132" spans="1:8" ht="20.25" customHeight="1" x14ac:dyDescent="0.2">
      <c r="A132" s="6" t="s">
        <v>136</v>
      </c>
      <c r="B132" s="27">
        <v>201</v>
      </c>
      <c r="C132" s="18" t="s">
        <v>51</v>
      </c>
      <c r="D132" s="35" t="s">
        <v>146</v>
      </c>
      <c r="E132" s="21" t="s">
        <v>1</v>
      </c>
      <c r="F132" s="36">
        <v>0</v>
      </c>
      <c r="G132" s="36">
        <v>317448</v>
      </c>
      <c r="H132" s="36">
        <v>634773</v>
      </c>
    </row>
    <row r="133" spans="1:8" ht="20.25" customHeight="1" x14ac:dyDescent="0.2">
      <c r="A133" s="6" t="s">
        <v>136</v>
      </c>
      <c r="B133" s="27">
        <v>201</v>
      </c>
      <c r="C133" s="21" t="s">
        <v>51</v>
      </c>
      <c r="D133" s="35" t="s">
        <v>146</v>
      </c>
      <c r="E133" s="21" t="s">
        <v>19</v>
      </c>
      <c r="F133" s="36">
        <v>0</v>
      </c>
      <c r="G133" s="36">
        <v>317448</v>
      </c>
      <c r="H133" s="36">
        <v>634773</v>
      </c>
    </row>
    <row r="134" spans="1:8" ht="27.75" customHeight="1" x14ac:dyDescent="0.2">
      <c r="A134" s="6" t="s">
        <v>136</v>
      </c>
      <c r="B134" s="27">
        <v>201</v>
      </c>
      <c r="C134" s="18" t="s">
        <v>51</v>
      </c>
      <c r="D134" s="35" t="s">
        <v>146</v>
      </c>
      <c r="E134" s="21" t="s">
        <v>21</v>
      </c>
      <c r="F134" s="36">
        <v>0</v>
      </c>
      <c r="G134" s="36">
        <v>317448</v>
      </c>
      <c r="H134" s="36">
        <v>634773</v>
      </c>
    </row>
    <row r="135" spans="1:8" ht="18.75" x14ac:dyDescent="0.3">
      <c r="A135" s="40" t="s">
        <v>5</v>
      </c>
      <c r="B135" s="41"/>
      <c r="C135" s="41"/>
      <c r="D135" s="41"/>
      <c r="E135" s="42"/>
      <c r="F135" s="30">
        <f>F14</f>
        <v>33111925.320000004</v>
      </c>
      <c r="G135" s="30">
        <f t="shared" ref="G135:H135" si="65">G14</f>
        <v>25087482.560000002</v>
      </c>
      <c r="H135" s="30">
        <f t="shared" si="65"/>
        <v>27582647.34</v>
      </c>
    </row>
  </sheetData>
  <mergeCells count="14">
    <mergeCell ref="D4:H4"/>
    <mergeCell ref="D5:H5"/>
    <mergeCell ref="D6:H6"/>
    <mergeCell ref="D7:H7"/>
    <mergeCell ref="A135:E135"/>
    <mergeCell ref="A9:H9"/>
    <mergeCell ref="A11:A12"/>
    <mergeCell ref="B11:B12"/>
    <mergeCell ref="C11:C12"/>
    <mergeCell ref="D11:D12"/>
    <mergeCell ref="E11:E12"/>
    <mergeCell ref="H11:H12"/>
    <mergeCell ref="F11:F12"/>
    <mergeCell ref="G11:G12"/>
  </mergeCells>
  <phoneticPr fontId="1" type="noConversion"/>
  <pageMargins left="0.77" right="0.46" top="0.31" bottom="0.18" header="0.27" footer="0.19"/>
  <pageSetup paperSize="9" scale="56" fitToHeight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Людмила Тимохина</cp:lastModifiedBy>
  <cp:lastPrinted>2018-08-15T11:34:43Z</cp:lastPrinted>
  <dcterms:created xsi:type="dcterms:W3CDTF">1999-06-18T11:49:53Z</dcterms:created>
  <dcterms:modified xsi:type="dcterms:W3CDTF">2020-09-25T10:54:32Z</dcterms:modified>
</cp:coreProperties>
</file>