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79206\Desktop\ДОКУМЕНТЫ\Изменения бюджета\2020\сентябрь\"/>
    </mc:Choice>
  </mc:AlternateContent>
  <bookViews>
    <workbookView xWindow="-120" yWindow="-120" windowWidth="20730" windowHeight="11160" tabRatio="602"/>
  </bookViews>
  <sheets>
    <sheet name="Приложение №1" sheetId="8" r:id="rId1"/>
  </sheets>
  <definedNames>
    <definedName name="_Date_">'Приложение №1'!#REF!</definedName>
    <definedName name="_Otchet_Period_Source__AT_ObjectName">'Приложение №1'!#REF!</definedName>
    <definedName name="_Period_">'Приложение №1'!#REF!</definedName>
    <definedName name="_xlnm.Print_Titles" localSheetId="0">'Приложение №1'!$8:$10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8" l="1"/>
  <c r="C49" i="8"/>
  <c r="C68" i="8"/>
  <c r="C45" i="8" l="1"/>
  <c r="C46" i="8"/>
  <c r="C47" i="8"/>
  <c r="C32" i="8" l="1"/>
  <c r="C38" i="8" l="1"/>
  <c r="C39" i="8"/>
  <c r="C65" i="8"/>
  <c r="C66" i="8"/>
  <c r="C34" i="8" l="1"/>
  <c r="C25" i="8"/>
  <c r="C24" i="8" s="1"/>
  <c r="C21" i="8" s="1"/>
  <c r="C22" i="8"/>
  <c r="C14" i="8"/>
  <c r="C13" i="8" s="1"/>
  <c r="C51" i="8" l="1"/>
  <c r="D49" i="8" l="1"/>
  <c r="E49" i="8"/>
  <c r="D58" i="8"/>
  <c r="D57" i="8" s="1"/>
  <c r="E58" i="8"/>
  <c r="D19" i="8"/>
  <c r="D18" i="8" s="1"/>
  <c r="E19" i="8"/>
  <c r="E18" i="8" s="1"/>
  <c r="C19" i="8"/>
  <c r="C18" i="8" s="1"/>
  <c r="C12" i="8" s="1"/>
  <c r="D34" i="8"/>
  <c r="D33" i="8" s="1"/>
  <c r="E34" i="8"/>
  <c r="E33" i="8" s="1"/>
  <c r="D55" i="8"/>
  <c r="E55" i="8"/>
  <c r="D54" i="8"/>
  <c r="E54" i="8"/>
  <c r="C57" i="8"/>
  <c r="C58" i="8"/>
  <c r="E32" i="8" l="1"/>
  <c r="E12" i="8" s="1"/>
  <c r="D32" i="8"/>
  <c r="D12" i="8" s="1"/>
  <c r="D65" i="8" s="1"/>
  <c r="E57" i="8"/>
  <c r="E65" i="8" l="1"/>
  <c r="C33" i="8" l="1"/>
  <c r="C61" i="8"/>
  <c r="C60" i="8" s="1"/>
</calcChain>
</file>

<file path=xl/sharedStrings.xml><?xml version="1.0" encoding="utf-8"?>
<sst xmlns="http://schemas.openxmlformats.org/spreadsheetml/2006/main" count="138" uniqueCount="125">
  <si>
    <t xml:space="preserve"> Наименование показателя</t>
  </si>
  <si>
    <t>Код дохода по КД</t>
  </si>
  <si>
    <t>2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</si>
  <si>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</si>
  <si>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</si>
  <si>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</si>
  <si>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</si>
  <si>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</si>
  <si>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</si>
  <si>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</si>
  <si>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000 8 50 00000 00 0000 000</t>
  </si>
  <si>
    <t>000 1 00 00000 00 0000 000</t>
  </si>
  <si>
    <t>Субвенции бюджетам  на  осуществление  первичного воинского учета на территориях,  где  отсутствуют военные комиссариаты</t>
  </si>
  <si>
    <t>Приложение №1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</si>
  <si>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</si>
  <si>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</si>
  <si>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182 1 01 02000 01 0000 110</t>
  </si>
  <si>
    <t>182 1 01 00000 00 0000 000</t>
  </si>
  <si>
    <t>182 1 06 00000 00 0000 000</t>
  </si>
  <si>
    <t>182 1 06 01000 00 0000 110</t>
  </si>
  <si>
    <t>182 1 06 01030 10 0000 110</t>
  </si>
  <si>
    <t>182 1 06 06000 00 0000 110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</si>
  <si>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</si>
  <si>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</si>
  <si>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совокупный доход</t>
  </si>
  <si>
    <t>182 1 05 00000 00 0000 000</t>
  </si>
  <si>
    <t xml:space="preserve">ВСЕГО   ДОХОДОВ </t>
  </si>
  <si>
    <t>ГОСУДАРСТВЕННАЯ ПОШЛИНА</t>
  </si>
  <si>
    <t>НАЛОГОВЫЕ И НЕНАЛОГОВЫЕ ДОХОДЫ</t>
  </si>
  <si>
    <t>201 1 11 05035 10 0000 120</t>
  </si>
  <si>
    <t>182 1 01 2030 01 0000 110</t>
  </si>
  <si>
    <t>201 1 08 00000 00 0000 000</t>
  </si>
  <si>
    <t>201 1 08 04000 01 0000 110</t>
  </si>
  <si>
    <t>201 1 08 04020 01 0000 110</t>
  </si>
  <si>
    <t>201 1 11 05030 00 0000 120</t>
  </si>
  <si>
    <t>201 2 00 00000 00 0000 000</t>
  </si>
  <si>
    <t>201 2 02 00000 00 0000 000</t>
  </si>
  <si>
    <t>сельского Совета народных депутатов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</si>
  <si>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 бюджетных и  автономных учреждений)</t>
  </si>
  <si>
    <t>182 1 01 02010 01 0000 110</t>
  </si>
  <si>
    <t>182 1 01 02020 01 0000 110</t>
  </si>
  <si>
    <t xml:space="preserve">Единый  сельскохозяйственный  налог </t>
  </si>
  <si>
    <t>182 1 05 03010 01 0000 110</t>
  </si>
  <si>
    <t>201 111 05025 10 0000 120</t>
  </si>
  <si>
    <r>
      <t xml:space="preserve">Налог на доходы физических лиц с доходов, 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</t>
    </r>
    <r>
      <rPr>
        <b/>
        <sz val="12"/>
        <rFont val="Times New Roman"/>
        <family val="1"/>
        <charset val="204"/>
      </rPr>
      <t>227,227(1) и 228</t>
    </r>
    <r>
      <rPr>
        <sz val="12"/>
        <rFont val="Times New Roman"/>
        <family val="1"/>
        <charset val="204"/>
      </rPr>
      <t xml:space="preserve"> Налогового кодекса Российской Федерации</t>
    </r>
  </si>
  <si>
    <r>
      <t xml:space="preserve"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</t>
    </r>
    <r>
      <rPr>
        <b/>
        <sz val="12"/>
        <rFont val="Times New Roman"/>
        <family val="1"/>
        <charset val="204"/>
      </rPr>
      <t>227</t>
    </r>
    <r>
      <rPr>
        <sz val="12"/>
        <rFont val="Times New Roman"/>
        <family val="1"/>
        <charset val="204"/>
      </rPr>
      <t xml:space="preserve"> Налогового кодекса Российской Федерации</t>
    </r>
  </si>
  <si>
    <r>
      <t xml:space="preserve">Налог на доходы физических лиц с доходов ,полученных физическими лицами в соответствии со статьей </t>
    </r>
    <r>
      <rPr>
        <b/>
        <sz val="12"/>
        <rFont val="Times New Roman"/>
        <family val="1"/>
        <charset val="204"/>
      </rPr>
      <t>228</t>
    </r>
    <r>
      <rPr>
        <sz val="12"/>
        <rFont val="Times New Roman"/>
        <family val="1"/>
        <charset val="204"/>
      </rPr>
      <t xml:space="preserve"> Налогового кодекса Российской Федерации</t>
    </r>
  </si>
  <si>
    <r>
      <t>Субвенции от других бюджетов бюджетной системы Российской Федерации</t>
    </r>
    <r>
      <rPr>
        <sz val="12"/>
        <rFont val="Times New Roman"/>
        <family val="1"/>
        <charset val="204"/>
      </rPr>
      <t xml:space="preserve"> </t>
    </r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</si>
  <si>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</si>
  <si>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</si>
  <si>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</si>
  <si>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 находящегося в  оперативном  управлении   органов   управления сельских  поселений  и   созданных   ими   учреждений   (за исключением  имущества бюджетных и автономных учреждений)</t>
  </si>
  <si>
    <t>Субвенции  бюджетам  сельских поселений  на  осуществление отдельных государственных полномочий по  первичному  воинскому учету  на  территориях,  где отсутствуют военные комиссариаты</t>
  </si>
  <si>
    <t xml:space="preserve">Земельный налог с организаций 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</si>
  <si>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</si>
  <si>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</si>
  <si>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</si>
  <si>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</si>
  <si>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</si>
  <si>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182 1 05 03000 01 0000 110</t>
  </si>
  <si>
    <t>Доходы, получаемые в виде арендной либо иной платы за передачу в возмездное пользование государственного имуниципального имущества  (за исключением имуществабюджетных и автономных учреждений, а также имущества государственных и муниципальных унитарных предприятий, в том числе казенных)</t>
  </si>
  <si>
    <t>201 111 05000 00 0000 120</t>
  </si>
  <si>
    <t>201 111 05020 00 0000 120</t>
  </si>
  <si>
    <t>Доходы,получаемые в виде арендной платы за земли после разграничениягосударственной собственности на землю, а также средства от продажи права на заключение договоров аренды указанных  земельных участков (за исключением земельных участков  бюджетных и автономных учреждений)</t>
  </si>
  <si>
    <t>182 1 06 06033 10 0000 110</t>
  </si>
  <si>
    <t>182 1 06 06043 10 0000 110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</si>
  <si>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</si>
  <si>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201 1 11 09000 00 0000 120</t>
  </si>
  <si>
    <t>201 1 11 09040 00 0000 120</t>
  </si>
  <si>
    <t>201 1 11 09045 10 0000 120</t>
  </si>
  <si>
    <t>Прочие доходы от использования имущества , находящегося 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</si>
  <si>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</si>
  <si>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   проекту решения  Глинищевского </t>
  </si>
  <si>
    <t>2021 год</t>
  </si>
  <si>
    <t>4100000,00</t>
  </si>
  <si>
    <t>1866000,00</t>
  </si>
  <si>
    <t>2234000,00</t>
  </si>
  <si>
    <t>(рублей)</t>
  </si>
  <si>
    <t>1382000,00</t>
  </si>
  <si>
    <t>5482000,00</t>
  </si>
  <si>
    <t>Дотация от других бюджетов бюджетной системы Российской Федерации</t>
  </si>
  <si>
    <t>201 2 02 10000 00 0000 000</t>
  </si>
  <si>
    <t>Прочие безвозмездные поступления</t>
  </si>
  <si>
    <t>10000,00</t>
  </si>
  <si>
    <t>Прочие безвозмездные поступления в бюджеты поселений</t>
  </si>
  <si>
    <t>Прочие безвозмездные поступления в бюджеты сельских поселений</t>
  </si>
  <si>
    <t>201 202 30000 00 0000 150</t>
  </si>
  <si>
    <t>201 2 02 35118 00 0000 150</t>
  </si>
  <si>
    <t>201 2 02 35118 10 0000 150</t>
  </si>
  <si>
    <t xml:space="preserve">201 2 02 40000 00 0000 150   </t>
  </si>
  <si>
    <t xml:space="preserve">201 2 02 40000 10 0000 150   </t>
  </si>
  <si>
    <t xml:space="preserve">201 2 07 0000000 0000 150   </t>
  </si>
  <si>
    <t xml:space="preserve">201 2 07 05000 00 0000 150   </t>
  </si>
  <si>
    <t xml:space="preserve">201 2 07 05030 10 0000 150   </t>
  </si>
  <si>
    <t xml:space="preserve"> Прогнозируемый объём доходов бюджета  муниципального образования "Глинищевское сельское поселение"        на 2020год  и плановый период 2021 и 2022 год</t>
  </si>
  <si>
    <t xml:space="preserve">2020 год </t>
  </si>
  <si>
    <t>2022 год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</si>
  <si>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</si>
  <si>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</si>
  <si>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>201 2 02 20000 00 0000 000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</si>
  <si>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</si>
  <si>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</si>
  <si>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201 1 13 02000 00 0000 130</t>
  </si>
  <si>
    <t>201 1 13 02060 00 0000 130</t>
  </si>
  <si>
    <t>201 1 13 02065 10 0000 130</t>
  </si>
  <si>
    <t>201 2 02 16001 10 0000 150</t>
  </si>
  <si>
    <t>201 2 02 16001 00 0000 150</t>
  </si>
  <si>
    <t>2021 2 02 25555 10 0000 150</t>
  </si>
  <si>
    <t>201 2 02 25555 00 0000 150</t>
  </si>
  <si>
    <t xml:space="preserve">201 2 02 4000000 0000 000   </t>
  </si>
  <si>
    <t>201 1 14 06025 10 0000 430</t>
  </si>
  <si>
    <t>Доходы от продажи земельных участков, находящихся в собственности  сельских поселений (за исключением земельных участков муниципальных бюджетных и  автономных учреждений)</t>
  </si>
  <si>
    <t>000 1 10 00000 00 0000 000</t>
  </si>
  <si>
    <t>Доходы от компенсации затрат государства</t>
  </si>
  <si>
    <t>200 1 13 00000 00 0000 130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</si>
  <si>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</si>
  <si>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201 1 14 06000 00 0000 430</t>
  </si>
  <si>
    <t>201 1 14 06020 00 0000 430</t>
  </si>
  <si>
    <t>200 1 14 00000 00 0000 430</t>
  </si>
  <si>
    <t>201 2 02 49999 10 0000 150</t>
  </si>
  <si>
    <t>0</t>
  </si>
  <si>
    <t>Прочие  межбюджетные трансферты, передаваемые бюджетам сельских поселений</t>
  </si>
  <si>
    <t>201 2 02 40014 10 0000 150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</si>
  <si>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</si>
  <si>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передаваемые бюджетам сельских поселений из бюджетов муниципальных районов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</si>
</sst>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0" fontId="6" fillId="0" borderId="0" xfId="0" applyFont="1"/>
    <xf numFmtId="0" fontId="5" fillId="0" borderId="2" xfId="0" applyNumberFormat="1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right" wrapText="1"/>
    </xf>
    <xf numFmtId="49" fontId="4" fillId="0" borderId="9" xfId="0" applyNumberFormat="1" applyFont="1" applyBorder="1" applyAlignment="1">
      <alignment horizontal="right"/>
    </xf>
    <xf numFmtId="2" fontId="2" fillId="0" borderId="9" xfId="0" applyNumberFormat="1" applyFont="1" applyBorder="1" applyAlignment="1"/>
    <xf numFmtId="49" fontId="2" fillId="0" borderId="9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72"/>
  <sheetViews>
    <sheetView tabSelected="1" topLeftCell="A19" zoomScale="90" zoomScaleNormal="90" zoomScaleSheetLayoutView="75" workbookViewId="0">
      <selection activeCell="C63" sqref="C63"/>
    </sheetView>
  </sheetViews>
  <sheetFormatPr defaultRowHeight="15.75" x14ac:dyDescent="0.25"/>
  <cols>
    <col min="1" max="1" width="57.5703125" style="2" customWidth="1"/>
    <col min="2" max="2" width="30" style="6" customWidth="1"/>
    <col min="3" max="3" width="17.42578125" style="6" customWidth="1"/>
    <col min="4" max="4" width="21.7109375" style="6" customWidth="1"/>
    <col min="5" max="5" width="22.7109375" style="2" customWidth="1"/>
    <col min="6" max="6" width="0.5703125" style="2" customWidth="1"/>
    <col min="7" max="7" width="11.85546875" style="2" customWidth="1"/>
    <col min="8" max="16384" width="9.140625" style="2"/>
  </cols>
  <sheetData>
    <row r="1" spans="1:7" x14ac:dyDescent="0.25">
      <c r="B1" s="50" t="s">
        <v>13</v>
      </c>
      <c r="C1" s="50"/>
      <c r="D1" s="50"/>
      <c r="E1" s="50"/>
    </row>
    <row r="2" spans="1:7" x14ac:dyDescent="0.25">
      <c r="B2" s="50" t="s">
        <v>72</v>
      </c>
      <c r="C2" s="50"/>
      <c r="D2" s="50"/>
      <c r="E2" s="50"/>
    </row>
    <row r="3" spans="1:7" x14ac:dyDescent="0.25">
      <c r="B3" s="50" t="s">
        <v>37</v>
      </c>
      <c r="C3" s="50"/>
      <c r="D3" s="50"/>
      <c r="E3" s="50"/>
    </row>
    <row r="4" spans="1:7" x14ac:dyDescent="0.25">
      <c r="B4" s="50"/>
      <c r="C4" s="50"/>
      <c r="D4" s="50"/>
      <c r="E4" s="50"/>
    </row>
    <row r="5" spans="1:7" ht="9" customHeight="1" x14ac:dyDescent="0.25"/>
    <row r="6" spans="1:7" ht="39" customHeight="1" x14ac:dyDescent="0.3">
      <c r="A6" s="51" t="s">
        <v>94</v>
      </c>
      <c r="B6" s="51"/>
      <c r="C6" s="51"/>
      <c r="D6" s="51"/>
      <c r="E6" s="51"/>
    </row>
    <row r="7" spans="1:7" x14ac:dyDescent="0.25">
      <c r="A7" s="1"/>
      <c r="B7" s="7"/>
      <c r="C7" s="37"/>
      <c r="D7" s="37"/>
      <c r="E7" s="15" t="s">
        <v>77</v>
      </c>
    </row>
    <row r="8" spans="1:7" s="11" customFormat="1" ht="18.75" x14ac:dyDescent="0.3">
      <c r="A8" s="48" t="s">
        <v>0</v>
      </c>
      <c r="B8" s="48" t="s">
        <v>1</v>
      </c>
      <c r="C8" s="48" t="s">
        <v>95</v>
      </c>
      <c r="D8" s="48" t="s">
        <v>73</v>
      </c>
      <c r="E8" s="48" t="s">
        <v>96</v>
      </c>
      <c r="F8" s="25"/>
      <c r="G8" s="25"/>
    </row>
    <row r="9" spans="1:7" s="11" customFormat="1" ht="19.5" thickBot="1" x14ac:dyDescent="0.35">
      <c r="A9" s="49"/>
      <c r="B9" s="49"/>
      <c r="C9" s="49"/>
      <c r="D9" s="49"/>
      <c r="E9" s="49"/>
      <c r="F9" s="24"/>
      <c r="G9" s="25"/>
    </row>
    <row r="10" spans="1:7" s="20" customFormat="1" ht="14.25" customHeight="1" thickTop="1" thickBot="1" x14ac:dyDescent="0.2">
      <c r="A10" s="18">
        <v>1</v>
      </c>
      <c r="B10" s="19" t="s">
        <v>2</v>
      </c>
      <c r="C10" s="38"/>
      <c r="D10" s="38"/>
      <c r="E10" s="22">
        <v>3</v>
      </c>
      <c r="F10" s="24"/>
      <c r="G10" s="25"/>
    </row>
    <row r="11" spans="1:7" s="10" customFormat="1" ht="1.5" customHeight="1" thickTop="1" x14ac:dyDescent="0.25">
      <c r="A11" s="12" t="s">
        <v>3</v>
      </c>
      <c r="B11" s="13" t="s">
        <v>10</v>
      </c>
      <c r="C11" s="39"/>
      <c r="D11" s="39"/>
      <c r="E11" s="23">
        <v>22450482</v>
      </c>
      <c r="F11" s="24"/>
      <c r="G11" s="25"/>
    </row>
    <row r="12" spans="1:7" s="10" customFormat="1" ht="15.75" customHeight="1" x14ac:dyDescent="0.25">
      <c r="A12" s="8" t="s">
        <v>28</v>
      </c>
      <c r="B12" s="9" t="s">
        <v>11</v>
      </c>
      <c r="C12" s="33">
        <f>C14+C18+C21+C29+C32+C42+C45</f>
        <v>13130273</v>
      </c>
      <c r="D12" s="33">
        <f t="shared" ref="D12:E12" si="0">D14+D18+D21+D29+D32</f>
        <v>9952735.8300000001</v>
      </c>
      <c r="E12" s="33">
        <f t="shared" si="0"/>
        <v>10380692.83</v>
      </c>
      <c r="F12" s="24"/>
      <c r="G12" s="25"/>
    </row>
    <row r="13" spans="1:7" ht="15.75" customHeight="1" x14ac:dyDescent="0.25">
      <c r="A13" s="8" t="s">
        <v>4</v>
      </c>
      <c r="B13" s="9" t="s">
        <v>17</v>
      </c>
      <c r="C13" s="33">
        <f>C14</f>
        <v>2923028</v>
      </c>
      <c r="D13" s="33">
        <v>2623950</v>
      </c>
      <c r="E13" s="33">
        <v>2728907</v>
      </c>
      <c r="F13" s="24"/>
      <c r="G13" s="25"/>
    </row>
    <row r="14" spans="1:7" ht="21" customHeight="1" x14ac:dyDescent="0.25">
      <c r="A14" s="3" t="s">
        <v>5</v>
      </c>
      <c r="B14" s="4" t="s">
        <v>16</v>
      </c>
      <c r="C14" s="34">
        <f>C15+C16+C17</f>
        <v>2923028</v>
      </c>
      <c r="D14" s="34">
        <v>2623950</v>
      </c>
      <c r="E14" s="34">
        <v>2728907</v>
      </c>
      <c r="F14" s="24"/>
      <c r="G14" s="25"/>
    </row>
    <row r="15" spans="1:7" ht="81" customHeight="1" x14ac:dyDescent="0.25">
      <c r="A15" s="3" t="s">
        <v>44</v>
      </c>
      <c r="B15" s="32" t="s">
        <v>39</v>
      </c>
      <c r="C15" s="34">
        <v>2903028</v>
      </c>
      <c r="D15" s="40">
        <v>2603950</v>
      </c>
      <c r="E15" s="34">
        <v>2708907</v>
      </c>
      <c r="F15" s="24"/>
      <c r="G15" s="25"/>
    </row>
    <row r="16" spans="1:7" ht="126" customHeight="1" x14ac:dyDescent="0.25">
      <c r="A16" s="3" t="s">
        <v>45</v>
      </c>
      <c r="B16" s="4" t="s">
        <v>40</v>
      </c>
      <c r="C16" s="34">
        <v>10000</v>
      </c>
      <c r="D16" s="34">
        <v>10000</v>
      </c>
      <c r="E16" s="42">
        <v>10000</v>
      </c>
      <c r="F16" s="24"/>
      <c r="G16" s="25"/>
    </row>
    <row r="17" spans="1:7" ht="48.75" customHeight="1" x14ac:dyDescent="0.25">
      <c r="A17" s="3" t="s">
        <v>46</v>
      </c>
      <c r="B17" s="4" t="s">
        <v>30</v>
      </c>
      <c r="C17" s="34">
        <v>10000</v>
      </c>
      <c r="D17" s="34">
        <v>10000</v>
      </c>
      <c r="E17" s="34">
        <v>10000</v>
      </c>
      <c r="F17" s="24"/>
      <c r="G17" s="25"/>
    </row>
    <row r="18" spans="1:7" ht="18.75" customHeight="1" x14ac:dyDescent="0.25">
      <c r="A18" s="21" t="s">
        <v>24</v>
      </c>
      <c r="B18" s="9" t="s">
        <v>25</v>
      </c>
      <c r="C18" s="33">
        <f>C19</f>
        <v>241512</v>
      </c>
      <c r="D18" s="33">
        <f t="shared" ref="D18:E19" si="1">D19</f>
        <v>186512</v>
      </c>
      <c r="E18" s="33">
        <f t="shared" si="1"/>
        <v>186512</v>
      </c>
      <c r="F18" s="24"/>
      <c r="G18" s="25"/>
    </row>
    <row r="19" spans="1:7" ht="18.75" customHeight="1" x14ac:dyDescent="0.25">
      <c r="A19" s="26" t="s">
        <v>41</v>
      </c>
      <c r="B19" s="4" t="s">
        <v>59</v>
      </c>
      <c r="C19" s="34">
        <f>C20</f>
        <v>241512</v>
      </c>
      <c r="D19" s="34">
        <f t="shared" si="1"/>
        <v>186512</v>
      </c>
      <c r="E19" s="34">
        <f t="shared" si="1"/>
        <v>186512</v>
      </c>
      <c r="F19" s="24"/>
      <c r="G19" s="25"/>
    </row>
    <row r="20" spans="1:7" ht="17.25" customHeight="1" x14ac:dyDescent="0.25">
      <c r="A20" s="26" t="s">
        <v>41</v>
      </c>
      <c r="B20" s="4" t="s">
        <v>42</v>
      </c>
      <c r="C20" s="34">
        <v>241512</v>
      </c>
      <c r="D20" s="34">
        <v>186512</v>
      </c>
      <c r="E20" s="34">
        <v>186512</v>
      </c>
      <c r="F20" s="24"/>
      <c r="G20" s="25"/>
    </row>
    <row r="21" spans="1:7" ht="16.5" customHeight="1" x14ac:dyDescent="0.25">
      <c r="A21" s="8" t="s">
        <v>6</v>
      </c>
      <c r="B21" s="9" t="s">
        <v>18</v>
      </c>
      <c r="C21" s="33">
        <f>C22+C24</f>
        <v>6192000</v>
      </c>
      <c r="D21" s="41" t="s">
        <v>79</v>
      </c>
      <c r="E21" s="33">
        <v>5800000</v>
      </c>
      <c r="F21" s="24"/>
      <c r="G21" s="25"/>
    </row>
    <row r="22" spans="1:7" ht="16.5" customHeight="1" x14ac:dyDescent="0.25">
      <c r="A22" s="3" t="s">
        <v>7</v>
      </c>
      <c r="B22" s="4" t="s">
        <v>19</v>
      </c>
      <c r="C22" s="34">
        <f>C23</f>
        <v>1792000</v>
      </c>
      <c r="D22" s="43" t="s">
        <v>78</v>
      </c>
      <c r="E22" s="34">
        <v>1659000</v>
      </c>
      <c r="F22" s="24"/>
      <c r="G22" s="25"/>
    </row>
    <row r="23" spans="1:7" ht="48.75" customHeight="1" x14ac:dyDescent="0.25">
      <c r="A23" s="3" t="s">
        <v>49</v>
      </c>
      <c r="B23" s="4" t="s">
        <v>20</v>
      </c>
      <c r="C23" s="34">
        <v>1792000</v>
      </c>
      <c r="D23" s="43" t="s">
        <v>78</v>
      </c>
      <c r="E23" s="34">
        <v>1659000</v>
      </c>
      <c r="F23" s="24"/>
      <c r="G23" s="25"/>
    </row>
    <row r="24" spans="1:7" ht="15.75" customHeight="1" x14ac:dyDescent="0.25">
      <c r="A24" s="8" t="s">
        <v>8</v>
      </c>
      <c r="B24" s="9" t="s">
        <v>21</v>
      </c>
      <c r="C24" s="33">
        <f>C25+C27</f>
        <v>4400000</v>
      </c>
      <c r="D24" s="41" t="s">
        <v>74</v>
      </c>
      <c r="E24" s="33">
        <v>4141000</v>
      </c>
      <c r="F24" s="24"/>
      <c r="G24" s="25"/>
    </row>
    <row r="25" spans="1:7" ht="18.75" customHeight="1" x14ac:dyDescent="0.25">
      <c r="A25" s="3" t="s">
        <v>53</v>
      </c>
      <c r="B25" s="4" t="s">
        <v>54</v>
      </c>
      <c r="C25" s="34">
        <f>C26</f>
        <v>2188000</v>
      </c>
      <c r="D25" s="43" t="s">
        <v>75</v>
      </c>
      <c r="E25" s="34">
        <v>1885000</v>
      </c>
      <c r="F25" s="24"/>
      <c r="G25" s="25"/>
    </row>
    <row r="26" spans="1:7" ht="33" customHeight="1" x14ac:dyDescent="0.25">
      <c r="A26" s="3" t="s">
        <v>55</v>
      </c>
      <c r="B26" s="4" t="s">
        <v>64</v>
      </c>
      <c r="C26" s="34">
        <v>2188000</v>
      </c>
      <c r="D26" s="43" t="s">
        <v>75</v>
      </c>
      <c r="E26" s="34">
        <v>1885000</v>
      </c>
      <c r="F26" s="24"/>
      <c r="G26" s="25"/>
    </row>
    <row r="27" spans="1:7" ht="16.5" customHeight="1" x14ac:dyDescent="0.25">
      <c r="A27" s="3" t="s">
        <v>56</v>
      </c>
      <c r="B27" s="4" t="s">
        <v>57</v>
      </c>
      <c r="C27" s="34">
        <v>2212000</v>
      </c>
      <c r="D27" s="43" t="s">
        <v>76</v>
      </c>
      <c r="E27" s="34">
        <v>2256000</v>
      </c>
      <c r="F27" s="24"/>
      <c r="G27" s="25"/>
    </row>
    <row r="28" spans="1:7" ht="44.25" customHeight="1" x14ac:dyDescent="0.25">
      <c r="A28" s="3" t="s">
        <v>58</v>
      </c>
      <c r="B28" s="4" t="s">
        <v>65</v>
      </c>
      <c r="C28" s="34">
        <v>2212000</v>
      </c>
      <c r="D28" s="43" t="s">
        <v>76</v>
      </c>
      <c r="E28" s="34">
        <v>2256000</v>
      </c>
      <c r="F28" s="24"/>
      <c r="G28" s="25"/>
    </row>
    <row r="29" spans="1:7" ht="19.5" customHeight="1" x14ac:dyDescent="0.25">
      <c r="A29" s="8" t="s">
        <v>27</v>
      </c>
      <c r="B29" s="9" t="s">
        <v>31</v>
      </c>
      <c r="C29" s="33">
        <v>10000</v>
      </c>
      <c r="D29" s="33">
        <v>10000</v>
      </c>
      <c r="E29" s="33">
        <v>15000</v>
      </c>
      <c r="F29" s="24"/>
      <c r="G29" s="25"/>
    </row>
    <row r="30" spans="1:7" ht="49.5" customHeight="1" x14ac:dyDescent="0.25">
      <c r="A30" s="3" t="s">
        <v>22</v>
      </c>
      <c r="B30" s="4" t="s">
        <v>32</v>
      </c>
      <c r="C30" s="34">
        <v>10000</v>
      </c>
      <c r="D30" s="33">
        <v>10000</v>
      </c>
      <c r="E30" s="34">
        <v>15000</v>
      </c>
      <c r="F30" s="24"/>
      <c r="G30" s="25"/>
    </row>
    <row r="31" spans="1:7" ht="83.25" customHeight="1" x14ac:dyDescent="0.25">
      <c r="A31" s="3" t="s">
        <v>23</v>
      </c>
      <c r="B31" s="4" t="s">
        <v>33</v>
      </c>
      <c r="C31" s="34">
        <v>10000</v>
      </c>
      <c r="D31" s="33">
        <v>10000</v>
      </c>
      <c r="E31" s="34">
        <v>15000</v>
      </c>
      <c r="F31" s="24"/>
      <c r="G31" s="25"/>
    </row>
    <row r="32" spans="1:7" ht="49.5" customHeight="1" x14ac:dyDescent="0.25">
      <c r="A32" s="8" t="s">
        <v>9</v>
      </c>
      <c r="B32" s="9" t="s">
        <v>112</v>
      </c>
      <c r="C32" s="33">
        <f>C33+C40</f>
        <v>2260812</v>
      </c>
      <c r="D32" s="33">
        <f>D33+D38+D42</f>
        <v>1650273.83</v>
      </c>
      <c r="E32" s="33">
        <f>E33+E38+E42</f>
        <v>1650273.83</v>
      </c>
      <c r="F32" s="24"/>
      <c r="G32" s="25"/>
    </row>
    <row r="33" spans="1:7" ht="97.5" customHeight="1" x14ac:dyDescent="0.25">
      <c r="A33" s="3" t="s">
        <v>60</v>
      </c>
      <c r="B33" s="4" t="s">
        <v>61</v>
      </c>
      <c r="C33" s="34">
        <f>C34+C37</f>
        <v>2040812</v>
      </c>
      <c r="D33" s="34">
        <f t="shared" ref="D33:E33" si="2">D34+D37</f>
        <v>1420273.83</v>
      </c>
      <c r="E33" s="34">
        <f t="shared" si="2"/>
        <v>1420273.83</v>
      </c>
      <c r="F33" s="24"/>
      <c r="G33" s="25"/>
    </row>
    <row r="34" spans="1:7" ht="93.75" customHeight="1" x14ac:dyDescent="0.25">
      <c r="A34" s="3" t="s">
        <v>63</v>
      </c>
      <c r="B34" s="4" t="s">
        <v>62</v>
      </c>
      <c r="C34" s="34">
        <f>C35</f>
        <v>1492404</v>
      </c>
      <c r="D34" s="34">
        <f t="shared" ref="D34:E34" si="3">D35</f>
        <v>871865.83</v>
      </c>
      <c r="E34" s="34">
        <f t="shared" si="3"/>
        <v>871865.83</v>
      </c>
      <c r="F34" s="24"/>
      <c r="G34" s="25"/>
    </row>
    <row r="35" spans="1:7" ht="78" customHeight="1" x14ac:dyDescent="0.25">
      <c r="A35" s="3" t="s">
        <v>50</v>
      </c>
      <c r="B35" s="4" t="s">
        <v>43</v>
      </c>
      <c r="C35" s="34">
        <v>1492404</v>
      </c>
      <c r="D35" s="34">
        <v>871865.83</v>
      </c>
      <c r="E35" s="34">
        <v>871865.83</v>
      </c>
      <c r="F35" s="24"/>
      <c r="G35" s="25"/>
    </row>
    <row r="36" spans="1:7" ht="97.5" customHeight="1" x14ac:dyDescent="0.25">
      <c r="A36" s="3" t="s">
        <v>38</v>
      </c>
      <c r="B36" s="4" t="s">
        <v>34</v>
      </c>
      <c r="C36" s="34">
        <v>548408</v>
      </c>
      <c r="D36" s="34">
        <v>548408</v>
      </c>
      <c r="E36" s="34">
        <v>548408</v>
      </c>
      <c r="F36" s="24"/>
      <c r="G36" s="25"/>
    </row>
    <row r="37" spans="1:7" ht="83.25" customHeight="1" x14ac:dyDescent="0.25">
      <c r="A37" s="3" t="s">
        <v>51</v>
      </c>
      <c r="B37" s="4" t="s">
        <v>29</v>
      </c>
      <c r="C37" s="34">
        <v>548408</v>
      </c>
      <c r="D37" s="34">
        <v>548408</v>
      </c>
      <c r="E37" s="34">
        <v>548408</v>
      </c>
      <c r="F37" s="24"/>
      <c r="G37" s="25"/>
    </row>
    <row r="38" spans="1:7" ht="96" customHeight="1" x14ac:dyDescent="0.25">
      <c r="A38" s="3" t="s">
        <v>66</v>
      </c>
      <c r="B38" s="4" t="s">
        <v>67</v>
      </c>
      <c r="C38" s="34">
        <f>C40</f>
        <v>220000</v>
      </c>
      <c r="D38" s="34">
        <v>220000</v>
      </c>
      <c r="E38" s="34">
        <v>220000</v>
      </c>
      <c r="F38" s="24"/>
      <c r="G38" s="25"/>
    </row>
    <row r="39" spans="1:7" ht="93.75" customHeight="1" x14ac:dyDescent="0.25">
      <c r="A39" s="3" t="s">
        <v>71</v>
      </c>
      <c r="B39" s="4" t="s">
        <v>68</v>
      </c>
      <c r="C39" s="34">
        <f>C40</f>
        <v>220000</v>
      </c>
      <c r="D39" s="34">
        <v>220000</v>
      </c>
      <c r="E39" s="34">
        <v>220000</v>
      </c>
      <c r="F39" s="24"/>
      <c r="G39" s="25"/>
    </row>
    <row r="40" spans="1:7" ht="100.5" customHeight="1" x14ac:dyDescent="0.25">
      <c r="A40" s="3" t="s">
        <v>70</v>
      </c>
      <c r="B40" s="4" t="s">
        <v>69</v>
      </c>
      <c r="C40" s="34">
        <v>220000</v>
      </c>
      <c r="D40" s="34">
        <v>220000</v>
      </c>
      <c r="E40" s="34">
        <v>220000</v>
      </c>
      <c r="F40" s="24"/>
      <c r="G40" s="25"/>
    </row>
    <row r="41" spans="1:7" s="10" customFormat="1" ht="31.5" customHeight="1" x14ac:dyDescent="0.25">
      <c r="A41" s="8" t="s">
        <v>113</v>
      </c>
      <c r="B41" s="9" t="s">
        <v>114</v>
      </c>
      <c r="C41" s="33">
        <v>10000</v>
      </c>
      <c r="D41" s="33">
        <v>10000</v>
      </c>
      <c r="E41" s="33">
        <v>10000</v>
      </c>
      <c r="F41" s="24"/>
      <c r="G41" s="25"/>
    </row>
    <row r="42" spans="1:7" ht="59.25" customHeight="1" x14ac:dyDescent="0.25">
      <c r="A42" s="3" t="s">
        <v>101</v>
      </c>
      <c r="B42" s="4" t="s">
        <v>102</v>
      </c>
      <c r="C42" s="34">
        <v>10000</v>
      </c>
      <c r="D42" s="34">
        <v>10000</v>
      </c>
      <c r="E42" s="34">
        <v>10000</v>
      </c>
      <c r="F42" s="24"/>
      <c r="G42" s="25"/>
    </row>
    <row r="43" spans="1:7" ht="63.75" customHeight="1" x14ac:dyDescent="0.25">
      <c r="A43" s="3" t="s">
        <v>101</v>
      </c>
      <c r="B43" s="4" t="s">
        <v>103</v>
      </c>
      <c r="C43" s="34">
        <v>10000</v>
      </c>
      <c r="D43" s="34">
        <v>10000</v>
      </c>
      <c r="E43" s="34">
        <v>10000</v>
      </c>
      <c r="F43" s="24"/>
      <c r="G43" s="25"/>
    </row>
    <row r="44" spans="1:7" ht="70.5" customHeight="1" x14ac:dyDescent="0.25">
      <c r="A44" s="3" t="s">
        <v>101</v>
      </c>
      <c r="B44" s="4" t="s">
        <v>104</v>
      </c>
      <c r="C44" s="34">
        <v>10000</v>
      </c>
      <c r="D44" s="34">
        <v>10000</v>
      </c>
      <c r="E44" s="34">
        <v>10000</v>
      </c>
      <c r="F44" s="24"/>
      <c r="G44" s="25"/>
    </row>
    <row r="45" spans="1:7" s="10" customFormat="1" ht="100.5" customHeight="1" x14ac:dyDescent="0.25">
      <c r="A45" s="8" t="s">
        <v>115</v>
      </c>
      <c r="B45" s="9" t="s">
        <v>118</v>
      </c>
      <c r="C45" s="33">
        <f>C48</f>
        <v>1492921</v>
      </c>
      <c r="D45" s="33">
        <v>0</v>
      </c>
      <c r="E45" s="33">
        <v>0</v>
      </c>
      <c r="F45" s="24"/>
      <c r="G45" s="25"/>
    </row>
    <row r="46" spans="1:7" s="10" customFormat="1" ht="78" customHeight="1" x14ac:dyDescent="0.25">
      <c r="A46" s="3" t="s">
        <v>111</v>
      </c>
      <c r="B46" s="4" t="s">
        <v>116</v>
      </c>
      <c r="C46" s="34">
        <f>C48</f>
        <v>1492921</v>
      </c>
      <c r="D46" s="34">
        <v>0</v>
      </c>
      <c r="E46" s="34">
        <v>0</v>
      </c>
      <c r="F46" s="24"/>
      <c r="G46" s="25"/>
    </row>
    <row r="47" spans="1:7" ht="72" customHeight="1" x14ac:dyDescent="0.25">
      <c r="A47" s="3" t="s">
        <v>111</v>
      </c>
      <c r="B47" s="4" t="s">
        <v>117</v>
      </c>
      <c r="C47" s="34">
        <f>C48</f>
        <v>1492921</v>
      </c>
      <c r="D47" s="34">
        <v>0</v>
      </c>
      <c r="E47" s="34">
        <v>0</v>
      </c>
      <c r="F47" s="24"/>
      <c r="G47" s="25"/>
    </row>
    <row r="48" spans="1:7" ht="82.5" customHeight="1" x14ac:dyDescent="0.25">
      <c r="A48" s="3" t="s">
        <v>111</v>
      </c>
      <c r="B48" s="4" t="s">
        <v>110</v>
      </c>
      <c r="C48" s="34">
        <v>1492921</v>
      </c>
      <c r="D48" s="34">
        <v>0</v>
      </c>
      <c r="E48" s="34">
        <v>0</v>
      </c>
      <c r="F48" s="24"/>
      <c r="G48" s="25"/>
    </row>
    <row r="49" spans="1:7" ht="51" customHeight="1" x14ac:dyDescent="0.25">
      <c r="A49" s="8" t="s">
        <v>14</v>
      </c>
      <c r="B49" s="9" t="s">
        <v>35</v>
      </c>
      <c r="C49" s="33">
        <f>C50+C65</f>
        <v>19981652.359999999</v>
      </c>
      <c r="D49" s="34">
        <f t="shared" ref="D49:E49" si="4">D50</f>
        <v>241000</v>
      </c>
      <c r="E49" s="34">
        <f t="shared" si="4"/>
        <v>241000</v>
      </c>
      <c r="F49" s="24"/>
      <c r="G49" s="25"/>
    </row>
    <row r="50" spans="1:7" ht="51" customHeight="1" x14ac:dyDescent="0.25">
      <c r="A50" s="3" t="s">
        <v>15</v>
      </c>
      <c r="B50" s="4" t="s">
        <v>36</v>
      </c>
      <c r="C50" s="33">
        <f>C51+C57+C60+C54</f>
        <v>19962652.359999999</v>
      </c>
      <c r="D50" s="34">
        <v>241000</v>
      </c>
      <c r="E50" s="34">
        <v>241000</v>
      </c>
      <c r="F50" s="24"/>
      <c r="G50" s="25"/>
    </row>
    <row r="51" spans="1:7" s="10" customFormat="1" ht="50.25" customHeight="1" x14ac:dyDescent="0.25">
      <c r="A51" s="8" t="s">
        <v>80</v>
      </c>
      <c r="B51" s="9" t="s">
        <v>81</v>
      </c>
      <c r="C51" s="33">
        <f>C52</f>
        <v>443000</v>
      </c>
      <c r="D51" s="33">
        <v>3583740.82</v>
      </c>
      <c r="E51" s="33">
        <v>3731257.86</v>
      </c>
      <c r="F51" s="24"/>
      <c r="G51" s="25"/>
    </row>
    <row r="52" spans="1:7" ht="46.5" customHeight="1" x14ac:dyDescent="0.25">
      <c r="A52" s="3" t="s">
        <v>100</v>
      </c>
      <c r="B52" s="4" t="s">
        <v>106</v>
      </c>
      <c r="C52" s="34">
        <v>443000</v>
      </c>
      <c r="D52" s="34">
        <v>3583740.82</v>
      </c>
      <c r="E52" s="34">
        <v>3731257.86</v>
      </c>
      <c r="F52" s="24"/>
      <c r="G52" s="25"/>
    </row>
    <row r="53" spans="1:7" ht="44.25" customHeight="1" x14ac:dyDescent="0.25">
      <c r="A53" s="3" t="s">
        <v>100</v>
      </c>
      <c r="B53" s="4" t="s">
        <v>105</v>
      </c>
      <c r="C53" s="34">
        <v>443000</v>
      </c>
      <c r="D53" s="34">
        <v>3583740.82</v>
      </c>
      <c r="E53" s="34">
        <v>3731257.86</v>
      </c>
      <c r="F53" s="24"/>
      <c r="G53" s="25"/>
    </row>
    <row r="54" spans="1:7" ht="29.25" customHeight="1" x14ac:dyDescent="0.25">
      <c r="A54" s="8" t="s">
        <v>97</v>
      </c>
      <c r="B54" s="9" t="s">
        <v>99</v>
      </c>
      <c r="C54" s="33">
        <v>3592427.36</v>
      </c>
      <c r="D54" s="33">
        <f t="shared" ref="D54:E54" si="5">D56</f>
        <v>203993</v>
      </c>
      <c r="E54" s="33">
        <f t="shared" si="5"/>
        <v>211875</v>
      </c>
      <c r="F54" s="24"/>
      <c r="G54" s="25"/>
    </row>
    <row r="55" spans="1:7" ht="51" customHeight="1" x14ac:dyDescent="0.25">
      <c r="A55" s="3" t="s">
        <v>98</v>
      </c>
      <c r="B55" s="4" t="s">
        <v>108</v>
      </c>
      <c r="C55" s="34">
        <v>3592427.36</v>
      </c>
      <c r="D55" s="34">
        <f t="shared" ref="D55:E55" si="6">D56</f>
        <v>203993</v>
      </c>
      <c r="E55" s="34">
        <f t="shared" si="6"/>
        <v>211875</v>
      </c>
      <c r="F55" s="24"/>
      <c r="G55" s="25"/>
    </row>
    <row r="56" spans="1:7" ht="66" customHeight="1" x14ac:dyDescent="0.25">
      <c r="A56" s="3" t="s">
        <v>98</v>
      </c>
      <c r="B56" s="4" t="s">
        <v>107</v>
      </c>
      <c r="C56" s="34">
        <v>3592427.36</v>
      </c>
      <c r="D56" s="34">
        <v>203993</v>
      </c>
      <c r="E56" s="34">
        <v>211875</v>
      </c>
      <c r="F56" s="24"/>
      <c r="G56" s="25"/>
    </row>
    <row r="57" spans="1:7" ht="27.75" customHeight="1" x14ac:dyDescent="0.25">
      <c r="A57" s="8" t="s">
        <v>47</v>
      </c>
      <c r="B57" s="9" t="s">
        <v>86</v>
      </c>
      <c r="C57" s="33">
        <f>C59</f>
        <v>222211.57</v>
      </c>
      <c r="D57" s="35">
        <f t="shared" ref="D57:E58" si="7">D58</f>
        <v>11096012.91</v>
      </c>
      <c r="E57" s="35">
        <f t="shared" si="7"/>
        <v>13007821.65</v>
      </c>
      <c r="F57" s="25"/>
      <c r="G57" s="25"/>
    </row>
    <row r="58" spans="1:7" ht="66" customHeight="1" x14ac:dyDescent="0.25">
      <c r="A58" s="3" t="s">
        <v>12</v>
      </c>
      <c r="B58" s="4" t="s">
        <v>87</v>
      </c>
      <c r="C58" s="34">
        <f>C59</f>
        <v>222211.57</v>
      </c>
      <c r="D58" s="36">
        <f t="shared" si="7"/>
        <v>11096012.91</v>
      </c>
      <c r="E58" s="36">
        <f t="shared" si="7"/>
        <v>13007821.65</v>
      </c>
      <c r="F58" s="36">
        <v>3118794.8</v>
      </c>
      <c r="G58" s="25"/>
    </row>
    <row r="59" spans="1:7" ht="81.75" customHeight="1" x14ac:dyDescent="0.25">
      <c r="A59" s="3" t="s">
        <v>52</v>
      </c>
      <c r="B59" s="4" t="s">
        <v>88</v>
      </c>
      <c r="C59" s="34">
        <v>222211.57</v>
      </c>
      <c r="D59" s="36">
        <v>11096012.91</v>
      </c>
      <c r="E59" s="36">
        <v>13007821.65</v>
      </c>
      <c r="F59" s="25"/>
      <c r="G59" s="25"/>
    </row>
    <row r="60" spans="1:7" s="5" customFormat="1" ht="18.75" customHeight="1" x14ac:dyDescent="0.25">
      <c r="A60" s="30" t="s">
        <v>48</v>
      </c>
      <c r="B60" s="31" t="s">
        <v>109</v>
      </c>
      <c r="C60" s="35">
        <f>C61</f>
        <v>15705013.43</v>
      </c>
      <c r="D60" s="31" t="s">
        <v>83</v>
      </c>
      <c r="E60" s="35">
        <v>10000</v>
      </c>
      <c r="F60" s="25"/>
      <c r="G60" s="25"/>
    </row>
    <row r="61" spans="1:7" s="5" customFormat="1" ht="41.25" customHeight="1" x14ac:dyDescent="0.25">
      <c r="A61" s="27" t="s">
        <v>124</v>
      </c>
      <c r="B61" s="28" t="s">
        <v>89</v>
      </c>
      <c r="C61" s="36">
        <f>C62</f>
        <v>15705013.43</v>
      </c>
      <c r="D61" s="28" t="s">
        <v>83</v>
      </c>
      <c r="E61" s="36">
        <v>10000</v>
      </c>
      <c r="F61" s="25"/>
      <c r="G61" s="25"/>
    </row>
    <row r="62" spans="1:7" s="5" customFormat="1" ht="51" customHeight="1" x14ac:dyDescent="0.25">
      <c r="A62" s="27" t="s">
        <v>124</v>
      </c>
      <c r="B62" s="28" t="s">
        <v>90</v>
      </c>
      <c r="C62" s="36">
        <v>15705013.43</v>
      </c>
      <c r="D62" s="28" t="s">
        <v>83</v>
      </c>
      <c r="E62" s="36">
        <v>10000</v>
      </c>
      <c r="F62" s="25"/>
      <c r="G62" s="25"/>
    </row>
    <row r="63" spans="1:7" s="5" customFormat="1" ht="83.25" customHeight="1" x14ac:dyDescent="0.25">
      <c r="A63" s="27" t="s">
        <v>123</v>
      </c>
      <c r="B63" s="28" t="s">
        <v>122</v>
      </c>
      <c r="C63" s="36">
        <v>13257293.43</v>
      </c>
      <c r="D63" s="28" t="s">
        <v>120</v>
      </c>
      <c r="E63" s="36">
        <v>0</v>
      </c>
      <c r="F63" s="25"/>
      <c r="G63" s="25"/>
    </row>
    <row r="64" spans="1:7" s="5" customFormat="1" ht="54.75" customHeight="1" x14ac:dyDescent="0.25">
      <c r="A64" s="27" t="s">
        <v>121</v>
      </c>
      <c r="B64" s="28" t="s">
        <v>119</v>
      </c>
      <c r="C64" s="36">
        <v>2447720</v>
      </c>
      <c r="D64" s="28"/>
      <c r="E64" s="36"/>
      <c r="F64" s="25"/>
      <c r="G64" s="25"/>
    </row>
    <row r="65" spans="1:7" ht="25.5" customHeight="1" x14ac:dyDescent="0.25">
      <c r="A65" s="30" t="s">
        <v>82</v>
      </c>
      <c r="B65" s="31" t="s">
        <v>91</v>
      </c>
      <c r="C65" s="35">
        <f>C67</f>
        <v>19000</v>
      </c>
      <c r="D65" s="35">
        <f>D12+D46</f>
        <v>9952735.8300000001</v>
      </c>
      <c r="E65" s="35">
        <f>E12+E46</f>
        <v>10380692.83</v>
      </c>
      <c r="F65" s="25"/>
      <c r="G65" s="25"/>
    </row>
    <row r="66" spans="1:7" ht="15.75" customHeight="1" x14ac:dyDescent="0.25">
      <c r="A66" s="27" t="s">
        <v>84</v>
      </c>
      <c r="B66" s="28" t="s">
        <v>92</v>
      </c>
      <c r="C66" s="36">
        <f>C67</f>
        <v>19000</v>
      </c>
      <c r="D66" s="4"/>
      <c r="E66" s="45"/>
      <c r="F66" s="25"/>
      <c r="G66" s="25"/>
    </row>
    <row r="67" spans="1:7" ht="31.5" x14ac:dyDescent="0.25">
      <c r="A67" s="27" t="s">
        <v>85</v>
      </c>
      <c r="B67" s="28" t="s">
        <v>93</v>
      </c>
      <c r="C67" s="36">
        <v>19000</v>
      </c>
      <c r="D67" s="46"/>
      <c r="E67" s="47"/>
    </row>
    <row r="68" spans="1:7" x14ac:dyDescent="0.25">
      <c r="A68" s="8" t="s">
        <v>26</v>
      </c>
      <c r="B68" s="9"/>
      <c r="C68" s="44">
        <f>C12+C49</f>
        <v>33111925.359999999</v>
      </c>
      <c r="D68" s="14"/>
    </row>
    <row r="69" spans="1:7" x14ac:dyDescent="0.25">
      <c r="A69" s="29"/>
      <c r="B69" s="15"/>
      <c r="C69" s="15"/>
      <c r="D69" s="14"/>
    </row>
    <row r="70" spans="1:7" x14ac:dyDescent="0.25">
      <c r="A70" s="16"/>
      <c r="B70" s="14"/>
      <c r="C70" s="14"/>
    </row>
    <row r="71" spans="1:7" x14ac:dyDescent="0.25">
      <c r="A71" s="17"/>
      <c r="B71" s="14"/>
      <c r="C71" s="14"/>
    </row>
    <row r="72" spans="1:7" x14ac:dyDescent="0.25">
      <c r="A72" s="14"/>
      <c r="B72" s="14"/>
      <c r="C72" s="14"/>
    </row>
  </sheetData>
  <mergeCells count="10">
    <mergeCell ref="B4:E4"/>
    <mergeCell ref="B1:E1"/>
    <mergeCell ref="B2:E2"/>
    <mergeCell ref="B3:E3"/>
    <mergeCell ref="A6:E6"/>
    <mergeCell ref="E8:E9"/>
    <mergeCell ref="A8:A9"/>
    <mergeCell ref="B8:B9"/>
    <mergeCell ref="C8:C9"/>
    <mergeCell ref="D8:D9"/>
  </mergeCells>
  <phoneticPr fontId="1" type="noConversion"/>
  <pageMargins left="1.1023622047244095" right="0.39370078740157483" top="0.23622047244094491" bottom="0.19685039370078741" header="0.27559055118110237" footer="0.19685039370078741"/>
  <pageSetup paperSize="9" scale="52" fitToHeight="2" orientation="portrait" r:id="rId1"/>
  <headerFooter alignWithMargins="0">
    <oddFooter>&amp;C&amp;8&amp;P</oddFooter>
  </headerFooter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Людмила Тимохина</cp:lastModifiedBy>
  <cp:lastPrinted>2020-02-07T12:44:50Z</cp:lastPrinted>
  <dcterms:created xsi:type="dcterms:W3CDTF">1999-06-18T11:49:53Z</dcterms:created>
  <dcterms:modified xsi:type="dcterms:W3CDTF">2020-09-24T09:45:53Z</dcterms:modified>
</cp:coreProperties>
</file>